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e.roseberry\Documents\County Board\Budget\2024\"/>
    </mc:Choice>
  </mc:AlternateContent>
  <xr:revisionPtr revIDLastSave="0" documentId="8_{FCAD884D-BDBE-497A-B3F3-1E2A57C76E8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4 Budget" sheetId="4" r:id="rId1"/>
    <sheet name="Sheet2" sheetId="5" r:id="rId2"/>
    <sheet name="Sheet1" sheetId="1" r:id="rId3"/>
  </sheets>
  <definedNames>
    <definedName name="_xlnm.Print_Area" localSheetId="0">'2024 Budget'!$D$4:$N$2947</definedName>
    <definedName name="_xlnm.Print_Area" localSheetId="2">Sheet1!$A$1:$K$2813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89" i="4" l="1"/>
  <c r="J2189" i="4"/>
  <c r="J1545" i="4"/>
  <c r="H1545" i="4"/>
  <c r="N1097" i="4" l="1"/>
  <c r="A3" i="4"/>
  <c r="L2937" i="4"/>
  <c r="H2903" i="4"/>
  <c r="N2628" i="4" l="1"/>
  <c r="L2628" i="4"/>
  <c r="N1808" i="4" l="1"/>
  <c r="N2456" i="4"/>
  <c r="N2394" i="4"/>
  <c r="N2332" i="4"/>
  <c r="N2274" i="4"/>
  <c r="N2079" i="4"/>
  <c r="N2018" i="4"/>
  <c r="N1950" i="4"/>
  <c r="N1820" i="4"/>
  <c r="N1754" i="4"/>
  <c r="N1282" i="4"/>
  <c r="H2654" i="4" l="1"/>
  <c r="P2451" i="4"/>
  <c r="P2389" i="4"/>
  <c r="P2327" i="4"/>
  <c r="P2269" i="4"/>
  <c r="P2074" i="4"/>
  <c r="P2013" i="4"/>
  <c r="P1945" i="4"/>
  <c r="P1815" i="4"/>
  <c r="P1749" i="4"/>
  <c r="H1509" i="4"/>
  <c r="P1277" i="4"/>
  <c r="N2903" i="4"/>
  <c r="L2903" i="4"/>
  <c r="N2897" i="4"/>
  <c r="L2897" i="4"/>
  <c r="N2836" i="4"/>
  <c r="L2836" i="4"/>
  <c r="J2836" i="4"/>
  <c r="H2836" i="4"/>
  <c r="N2831" i="4"/>
  <c r="L2831" i="4"/>
  <c r="J2831" i="4"/>
  <c r="H2831" i="4"/>
  <c r="N2774" i="4"/>
  <c r="L2774" i="4"/>
  <c r="N2766" i="4"/>
  <c r="L2766" i="4"/>
  <c r="N2706" i="4"/>
  <c r="L2706" i="4"/>
  <c r="N2700" i="4"/>
  <c r="L2700" i="4"/>
  <c r="N2654" i="4"/>
  <c r="L2654" i="4"/>
  <c r="N2583" i="4"/>
  <c r="L2583" i="4"/>
  <c r="N2568" i="4"/>
  <c r="L2568" i="4"/>
  <c r="N2502" i="4"/>
  <c r="N2509" i="4" s="1"/>
  <c r="L2502" i="4"/>
  <c r="L2509" i="4" s="1"/>
  <c r="N2444" i="4"/>
  <c r="L2444" i="4"/>
  <c r="N2438" i="4"/>
  <c r="L2438" i="4"/>
  <c r="N2382" i="4"/>
  <c r="L2382" i="4"/>
  <c r="N2372" i="4"/>
  <c r="L2372" i="4"/>
  <c r="N2320" i="4"/>
  <c r="L2320" i="4"/>
  <c r="N2313" i="4"/>
  <c r="L2313" i="4"/>
  <c r="N2262" i="4"/>
  <c r="L2262" i="4"/>
  <c r="N2257" i="4"/>
  <c r="L2257" i="4"/>
  <c r="N2194" i="4"/>
  <c r="L2194" i="4"/>
  <c r="J2194" i="4"/>
  <c r="H2194" i="4"/>
  <c r="L2189" i="4"/>
  <c r="H2189" i="4"/>
  <c r="N2128" i="4"/>
  <c r="L2128" i="4"/>
  <c r="J2128" i="4"/>
  <c r="H2128" i="4"/>
  <c r="N2123" i="4"/>
  <c r="L2123" i="4"/>
  <c r="J2123" i="4"/>
  <c r="H2123" i="4"/>
  <c r="N2067" i="4"/>
  <c r="L2067" i="4"/>
  <c r="N2060" i="4"/>
  <c r="L2060" i="4"/>
  <c r="N2006" i="4"/>
  <c r="L2006" i="4"/>
  <c r="N1999" i="4"/>
  <c r="L1999" i="4"/>
  <c r="N1938" i="4"/>
  <c r="L1938" i="4"/>
  <c r="N1930" i="4"/>
  <c r="L1930" i="4"/>
  <c r="N1870" i="4"/>
  <c r="L1870" i="4"/>
  <c r="N1863" i="4"/>
  <c r="L1863" i="4"/>
  <c r="L1808" i="4"/>
  <c r="J1808" i="4"/>
  <c r="H1808" i="4"/>
  <c r="N1801" i="4"/>
  <c r="L1801" i="4"/>
  <c r="J1801" i="4"/>
  <c r="H1801" i="4"/>
  <c r="N1742" i="4"/>
  <c r="L1742" i="4"/>
  <c r="N1736" i="4"/>
  <c r="L1736" i="4"/>
  <c r="N1676" i="4"/>
  <c r="L1676" i="4"/>
  <c r="N1667" i="4"/>
  <c r="L1667" i="4"/>
  <c r="N1607" i="4"/>
  <c r="L1607" i="4"/>
  <c r="N1602" i="4"/>
  <c r="L1602" i="4"/>
  <c r="N1558" i="4"/>
  <c r="L1558" i="4"/>
  <c r="N1545" i="4"/>
  <c r="L1545" i="4"/>
  <c r="N1509" i="4"/>
  <c r="L1509" i="4"/>
  <c r="N1492" i="4"/>
  <c r="L1492" i="4"/>
  <c r="N1428" i="4"/>
  <c r="N1435" i="4" s="1"/>
  <c r="L1428" i="4"/>
  <c r="L1435" i="4" s="1"/>
  <c r="L1439" i="4" s="1"/>
  <c r="N1437" i="4" s="1"/>
  <c r="N1381" i="4"/>
  <c r="L1381" i="4"/>
  <c r="N1376" i="4"/>
  <c r="L1376" i="4"/>
  <c r="N1317" i="4"/>
  <c r="N1324" i="4" s="1"/>
  <c r="L1317" i="4"/>
  <c r="L1324" i="4" s="1"/>
  <c r="N1271" i="4"/>
  <c r="L1271" i="4"/>
  <c r="N1266" i="4"/>
  <c r="L1266" i="4"/>
  <c r="N1217" i="4"/>
  <c r="L1217" i="4"/>
  <c r="N1209" i="4"/>
  <c r="L1209" i="4"/>
  <c r="N1157" i="4"/>
  <c r="L1157" i="4"/>
  <c r="N1151" i="4"/>
  <c r="L1151" i="4"/>
  <c r="N1113" i="4"/>
  <c r="L1113" i="4"/>
  <c r="L1097" i="4"/>
  <c r="N1046" i="4"/>
  <c r="L1046" i="4"/>
  <c r="N983" i="4"/>
  <c r="L983" i="4"/>
  <c r="N937" i="4"/>
  <c r="L937" i="4"/>
  <c r="N886" i="4"/>
  <c r="L886" i="4"/>
  <c r="N816" i="4"/>
  <c r="L816" i="4"/>
  <c r="N763" i="4"/>
  <c r="L763" i="4"/>
  <c r="N705" i="4"/>
  <c r="L705" i="4"/>
  <c r="N644" i="4"/>
  <c r="L644" i="4"/>
  <c r="N589" i="4"/>
  <c r="L589" i="4"/>
  <c r="N545" i="4"/>
  <c r="L545" i="4"/>
  <c r="N473" i="4"/>
  <c r="L473" i="4"/>
  <c r="N415" i="4"/>
  <c r="L415" i="4"/>
  <c r="N360" i="4"/>
  <c r="L360" i="4"/>
  <c r="N253" i="4"/>
  <c r="L253" i="4"/>
  <c r="N207" i="4"/>
  <c r="L207" i="4"/>
  <c r="N132" i="4"/>
  <c r="L132" i="4"/>
  <c r="N61" i="4"/>
  <c r="N123" i="4" s="1"/>
  <c r="L61" i="4"/>
  <c r="L123" i="4" s="1"/>
  <c r="J61" i="4"/>
  <c r="J123" i="4" s="1"/>
  <c r="H61" i="4"/>
  <c r="H123" i="4" s="1"/>
  <c r="N52" i="4"/>
  <c r="N65" i="4" s="1"/>
  <c r="L52" i="4"/>
  <c r="K59" i="1"/>
  <c r="K121" i="1" s="1"/>
  <c r="I59" i="1"/>
  <c r="I121" i="1" s="1"/>
  <c r="G59" i="1"/>
  <c r="G121" i="1" s="1"/>
  <c r="E59" i="1"/>
  <c r="E121" i="1" s="1"/>
  <c r="H1376" i="4" l="1"/>
  <c r="N1811" i="4"/>
  <c r="N2131" i="4"/>
  <c r="N2197" i="4"/>
  <c r="L2385" i="4"/>
  <c r="L2394" i="4" s="1"/>
  <c r="N2656" i="4"/>
  <c r="N2661" i="4" s="1"/>
  <c r="N2665" i="4" s="1"/>
  <c r="N2709" i="4"/>
  <c r="N2906" i="4"/>
  <c r="J1811" i="4"/>
  <c r="J2131" i="4"/>
  <c r="P71" i="4"/>
  <c r="J2197" i="4"/>
  <c r="J886" i="4"/>
  <c r="N1273" i="4"/>
  <c r="N1561" i="4"/>
  <c r="N1679" i="4"/>
  <c r="N1116" i="4"/>
  <c r="L2590" i="4"/>
  <c r="L2709" i="4"/>
  <c r="L2906" i="4"/>
  <c r="N1220" i="4"/>
  <c r="N2590" i="4"/>
  <c r="J52" i="4"/>
  <c r="J65" i="4" s="1"/>
  <c r="L2656" i="4"/>
  <c r="L2661" i="4" s="1"/>
  <c r="L2665" i="4" s="1"/>
  <c r="N1610" i="4"/>
  <c r="N1745" i="4"/>
  <c r="N1941" i="4"/>
  <c r="N2385" i="4"/>
  <c r="L1384" i="4"/>
  <c r="L1512" i="4"/>
  <c r="L1610" i="4"/>
  <c r="L2197" i="4"/>
  <c r="L1273" i="4"/>
  <c r="L1282" i="4" s="1"/>
  <c r="L1561" i="4"/>
  <c r="L1679" i="4"/>
  <c r="H1811" i="4"/>
  <c r="H1820" i="4" s="1"/>
  <c r="H1824" i="4" s="1"/>
  <c r="L2009" i="4"/>
  <c r="L2018" i="4" s="1"/>
  <c r="H2131" i="4"/>
  <c r="H2135" i="4" s="1"/>
  <c r="H2197" i="4"/>
  <c r="H2201" i="4" s="1"/>
  <c r="L2265" i="4"/>
  <c r="L2274" i="4" s="1"/>
  <c r="L2447" i="4"/>
  <c r="L2456" i="4" s="1"/>
  <c r="N2009" i="4"/>
  <c r="N2265" i="4"/>
  <c r="N1384" i="4"/>
  <c r="N1512" i="4"/>
  <c r="N2323" i="4"/>
  <c r="L1811" i="4"/>
  <c r="L1820" i="4" s="1"/>
  <c r="L2131" i="4"/>
  <c r="L1116" i="4"/>
  <c r="L1220" i="4"/>
  <c r="L1745" i="4"/>
  <c r="L1754" i="4" s="1"/>
  <c r="L1941" i="4"/>
  <c r="L1950" i="4" s="1"/>
  <c r="N2447" i="4"/>
  <c r="L2839" i="4"/>
  <c r="N2839" i="4"/>
  <c r="J763" i="4"/>
  <c r="H545" i="4"/>
  <c r="H589" i="4"/>
  <c r="H937" i="4"/>
  <c r="J545" i="4"/>
  <c r="J644" i="4"/>
  <c r="J705" i="4"/>
  <c r="H207" i="4"/>
  <c r="H415" i="4"/>
  <c r="H473" i="4"/>
  <c r="J816" i="4"/>
  <c r="J937" i="4"/>
  <c r="H705" i="4"/>
  <c r="J415" i="4"/>
  <c r="H644" i="4"/>
  <c r="J473" i="4"/>
  <c r="J589" i="4"/>
  <c r="H132" i="4"/>
  <c r="J207" i="4"/>
  <c r="H816" i="4"/>
  <c r="J253" i="4"/>
  <c r="J132" i="4"/>
  <c r="H360" i="4"/>
  <c r="H886" i="4"/>
  <c r="H983" i="4"/>
  <c r="H763" i="4"/>
  <c r="H253" i="4"/>
  <c r="J360" i="4"/>
  <c r="J983" i="4"/>
  <c r="H1046" i="4"/>
  <c r="J1046" i="4"/>
  <c r="J1209" i="4"/>
  <c r="J1317" i="4"/>
  <c r="J1324" i="4" s="1"/>
  <c r="J2320" i="4"/>
  <c r="J1151" i="4"/>
  <c r="J1266" i="4"/>
  <c r="H1558" i="4"/>
  <c r="H1602" i="4"/>
  <c r="H1870" i="4"/>
  <c r="H2006" i="4"/>
  <c r="H2257" i="4"/>
  <c r="H2438" i="4"/>
  <c r="J1381" i="4"/>
  <c r="J1558" i="4"/>
  <c r="J1602" i="4"/>
  <c r="J1870" i="4"/>
  <c r="J2006" i="4"/>
  <c r="J2257" i="4"/>
  <c r="J2438" i="4"/>
  <c r="H1736" i="4"/>
  <c r="H2372" i="4"/>
  <c r="H2766" i="4"/>
  <c r="J1509" i="4"/>
  <c r="J1736" i="4"/>
  <c r="J2372" i="4"/>
  <c r="J2766" i="4"/>
  <c r="H2262" i="4"/>
  <c r="J2262" i="4"/>
  <c r="J2583" i="4"/>
  <c r="H1157" i="4"/>
  <c r="H1217" i="4"/>
  <c r="H1667" i="4"/>
  <c r="H2060" i="4"/>
  <c r="H2382" i="4"/>
  <c r="H2774" i="4"/>
  <c r="H1930" i="4"/>
  <c r="H2444" i="4"/>
  <c r="J1930" i="4"/>
  <c r="J1217" i="4"/>
  <c r="J1667" i="4"/>
  <c r="J2060" i="4"/>
  <c r="J2382" i="4"/>
  <c r="J2774" i="4"/>
  <c r="J1097" i="4"/>
  <c r="J1376" i="4"/>
  <c r="H1607" i="4"/>
  <c r="H2583" i="4"/>
  <c r="J1607" i="4"/>
  <c r="J2444" i="4"/>
  <c r="J1157" i="4"/>
  <c r="H1097" i="4"/>
  <c r="H1113" i="4"/>
  <c r="P1113" i="4" s="1"/>
  <c r="H1381" i="4"/>
  <c r="H1742" i="4"/>
  <c r="H1938" i="4"/>
  <c r="H2313" i="4"/>
  <c r="H2502" i="4"/>
  <c r="H2509" i="4" s="1"/>
  <c r="H2628" i="4"/>
  <c r="J1742" i="4"/>
  <c r="J2628" i="4"/>
  <c r="H2897" i="4"/>
  <c r="J1428" i="4"/>
  <c r="J1435" i="4" s="1"/>
  <c r="J1439" i="4" s="1"/>
  <c r="N1439" i="4" s="1"/>
  <c r="J2700" i="4"/>
  <c r="J1113" i="4"/>
  <c r="J2502" i="4"/>
  <c r="J2509" i="4" s="1"/>
  <c r="H1428" i="4"/>
  <c r="H1435" i="4" s="1"/>
  <c r="H1439" i="4" s="1"/>
  <c r="H2700" i="4"/>
  <c r="J2067" i="4"/>
  <c r="J2897" i="4"/>
  <c r="H1317" i="4"/>
  <c r="H1324" i="4" s="1"/>
  <c r="H1328" i="4" s="1"/>
  <c r="H1676" i="4"/>
  <c r="H1863" i="4"/>
  <c r="H1999" i="4"/>
  <c r="H2320" i="4"/>
  <c r="J1938" i="4"/>
  <c r="H1271" i="4"/>
  <c r="H1209" i="4"/>
  <c r="J1271" i="4"/>
  <c r="J1676" i="4"/>
  <c r="J1999" i="4"/>
  <c r="J2903" i="4"/>
  <c r="H1151" i="4"/>
  <c r="H1266" i="4"/>
  <c r="H1492" i="4"/>
  <c r="H2568" i="4"/>
  <c r="H2706" i="4"/>
  <c r="J2313" i="4"/>
  <c r="H2067" i="4"/>
  <c r="J1863" i="4"/>
  <c r="J1492" i="4"/>
  <c r="J2568" i="4"/>
  <c r="J2654" i="4"/>
  <c r="J2706" i="4"/>
  <c r="H65" i="4"/>
  <c r="L2323" i="4"/>
  <c r="L2332" i="4" s="1"/>
  <c r="L68" i="4"/>
  <c r="L74" i="4" s="1"/>
  <c r="L84" i="4" s="1"/>
  <c r="N2070" i="4"/>
  <c r="H52" i="4"/>
  <c r="P52" i="4" s="1"/>
  <c r="L1873" i="4"/>
  <c r="N1873" i="4"/>
  <c r="L1160" i="4"/>
  <c r="L2777" i="4"/>
  <c r="H2839" i="4"/>
  <c r="H2843" i="4" s="1"/>
  <c r="N68" i="4"/>
  <c r="N74" i="4" s="1"/>
  <c r="N84" i="4" s="1"/>
  <c r="N1160" i="4"/>
  <c r="L2070" i="4"/>
  <c r="L2079" i="4" s="1"/>
  <c r="N2777" i="4"/>
  <c r="J2839" i="4"/>
  <c r="L65" i="4"/>
  <c r="G2531" i="1"/>
  <c r="L2841" i="4" l="1"/>
  <c r="L2843" i="4" s="1"/>
  <c r="J2841" i="4"/>
  <c r="J2843" i="4" s="1"/>
  <c r="H2513" i="4"/>
  <c r="J2511" i="4" s="1"/>
  <c r="J2513" i="4" s="1"/>
  <c r="L2199" i="4"/>
  <c r="L2201" i="4" s="1"/>
  <c r="N2199" i="4" s="1"/>
  <c r="N2201" i="4" s="1"/>
  <c r="J2199" i="4"/>
  <c r="J2201" i="4" s="1"/>
  <c r="L2133" i="4"/>
  <c r="L2135" i="4" s="1"/>
  <c r="N2133" i="4" s="1"/>
  <c r="N2135" i="4" s="1"/>
  <c r="J2133" i="4"/>
  <c r="J2135" i="4" s="1"/>
  <c r="H2070" i="4"/>
  <c r="J1820" i="4"/>
  <c r="L1326" i="4"/>
  <c r="L1328" i="4" s="1"/>
  <c r="N1326" i="4" s="1"/>
  <c r="N1328" i="4" s="1"/>
  <c r="J1326" i="4"/>
  <c r="J1328" i="4" s="1"/>
  <c r="J2009" i="4"/>
  <c r="J2018" i="4" s="1"/>
  <c r="P79" i="4"/>
  <c r="J1679" i="4"/>
  <c r="H1160" i="4"/>
  <c r="J1873" i="4"/>
  <c r="H2009" i="4"/>
  <c r="H1873" i="4"/>
  <c r="H1877" i="4" s="1"/>
  <c r="H1220" i="4"/>
  <c r="H1384" i="4"/>
  <c r="H1388" i="4" s="1"/>
  <c r="J1384" i="4"/>
  <c r="H1561" i="4"/>
  <c r="H1565" i="4" s="1"/>
  <c r="H1512" i="4"/>
  <c r="H1516" i="4" s="1"/>
  <c r="J1514" i="4" s="1"/>
  <c r="H1941" i="4"/>
  <c r="J1273" i="4"/>
  <c r="J1282" i="4" s="1"/>
  <c r="J2070" i="4"/>
  <c r="J2323" i="4"/>
  <c r="J2332" i="4" s="1"/>
  <c r="H2447" i="4"/>
  <c r="H1610" i="4"/>
  <c r="H1614" i="4" s="1"/>
  <c r="H2265" i="4"/>
  <c r="J1512" i="4"/>
  <c r="J1941" i="4"/>
  <c r="J1950" i="4" s="1"/>
  <c r="J2777" i="4"/>
  <c r="J1745" i="4"/>
  <c r="J1754" i="4" s="1"/>
  <c r="H1273" i="4"/>
  <c r="H1282" i="4" s="1"/>
  <c r="J1284" i="4" s="1"/>
  <c r="J2447" i="4"/>
  <c r="J1610" i="4"/>
  <c r="J2265" i="4"/>
  <c r="J2274" i="4" s="1"/>
  <c r="J1561" i="4"/>
  <c r="J2709" i="4"/>
  <c r="J1220" i="4"/>
  <c r="J1116" i="4"/>
  <c r="H1116" i="4"/>
  <c r="H1120" i="4" s="1"/>
  <c r="H2385" i="4"/>
  <c r="H1745" i="4"/>
  <c r="J1160" i="4"/>
  <c r="H2323" i="4"/>
  <c r="H2709" i="4"/>
  <c r="H2590" i="4"/>
  <c r="H2594" i="4" s="1"/>
  <c r="J2385" i="4"/>
  <c r="J2394" i="4" s="1"/>
  <c r="J2590" i="4"/>
  <c r="J2656" i="4"/>
  <c r="J2661" i="4" s="1"/>
  <c r="H1679" i="4"/>
  <c r="H2906" i="4"/>
  <c r="H2910" i="4" s="1"/>
  <c r="J2908" i="4" s="1"/>
  <c r="H2656" i="4"/>
  <c r="H2661" i="4" s="1"/>
  <c r="H2665" i="4" s="1"/>
  <c r="H2669" i="4" s="1"/>
  <c r="J2667" i="4" s="1"/>
  <c r="H2777" i="4"/>
  <c r="H2781" i="4" s="1"/>
  <c r="J2779" i="4" s="1"/>
  <c r="J2906" i="4"/>
  <c r="E1982" i="1"/>
  <c r="N2841" i="4" l="1"/>
  <c r="N2843" i="4" s="1"/>
  <c r="L2713" i="4"/>
  <c r="J2711" i="4"/>
  <c r="J2713" i="4" s="1"/>
  <c r="L2592" i="4"/>
  <c r="L2594" i="4" s="1"/>
  <c r="J2592" i="4"/>
  <c r="J2594" i="4" s="1"/>
  <c r="L2511" i="4"/>
  <c r="L2513" i="4" s="1"/>
  <c r="J2456" i="4"/>
  <c r="H2456" i="4"/>
  <c r="H2394" i="4"/>
  <c r="H2398" i="4" s="1"/>
  <c r="J2396" i="4" s="1"/>
  <c r="J2398" i="4" s="1"/>
  <c r="H2274" i="4"/>
  <c r="H2278" i="4" s="1"/>
  <c r="J2276" i="4" s="1"/>
  <c r="J2278" i="4" s="1"/>
  <c r="H2332" i="4"/>
  <c r="H2336" i="4" s="1"/>
  <c r="J2334" i="4" s="1"/>
  <c r="J2336" i="4" s="1"/>
  <c r="J2079" i="4"/>
  <c r="H2079" i="4"/>
  <c r="H1950" i="4"/>
  <c r="H1954" i="4" s="1"/>
  <c r="J1952" i="4" s="1"/>
  <c r="J1954" i="4" s="1"/>
  <c r="H2018" i="4"/>
  <c r="H2022" i="4" s="1"/>
  <c r="J2020" i="4" s="1"/>
  <c r="J2022" i="4" s="1"/>
  <c r="L1875" i="4"/>
  <c r="L1877" i="4" s="1"/>
  <c r="N1875" i="4" s="1"/>
  <c r="N1877" i="4" s="1"/>
  <c r="J1875" i="4"/>
  <c r="J1877" i="4" s="1"/>
  <c r="J1516" i="4"/>
  <c r="H1683" i="4"/>
  <c r="J1681" i="4" s="1"/>
  <c r="J1683" i="4" s="1"/>
  <c r="H1754" i="4"/>
  <c r="H1758" i="4" s="1"/>
  <c r="J1756" i="4" s="1"/>
  <c r="J1758" i="4" s="1"/>
  <c r="L1822" i="4"/>
  <c r="L1824" i="4" s="1"/>
  <c r="J1822" i="4"/>
  <c r="J1824" i="4" s="1"/>
  <c r="L1612" i="4"/>
  <c r="L1614" i="4" s="1"/>
  <c r="J1612" i="4"/>
  <c r="J1614" i="4" s="1"/>
  <c r="L1563" i="4"/>
  <c r="L1565" i="4" s="1"/>
  <c r="J1563" i="4"/>
  <c r="J1565" i="4" s="1"/>
  <c r="L1514" i="4"/>
  <c r="J1286" i="4"/>
  <c r="L1386" i="4"/>
  <c r="L1388" i="4" s="1"/>
  <c r="J1386" i="4"/>
  <c r="J1388" i="4" s="1"/>
  <c r="L1284" i="4"/>
  <c r="L1286" i="4" s="1"/>
  <c r="J1162" i="4"/>
  <c r="J1164" i="4" s="1"/>
  <c r="L1162" i="4"/>
  <c r="L1164" i="4" s="1"/>
  <c r="N1162" i="4" s="1"/>
  <c r="L1222" i="4"/>
  <c r="L1224" i="4" s="1"/>
  <c r="J1222" i="4"/>
  <c r="J1224" i="4" s="1"/>
  <c r="L1118" i="4"/>
  <c r="L1120" i="4" s="1"/>
  <c r="N1118" i="4" s="1"/>
  <c r="J1118" i="4"/>
  <c r="J1120" i="4" s="1"/>
  <c r="J71" i="4"/>
  <c r="J74" i="4" s="1"/>
  <c r="J84" i="4" s="1"/>
  <c r="H71" i="4"/>
  <c r="H74" i="4" s="1"/>
  <c r="L2667" i="4"/>
  <c r="L2669" i="4" s="1"/>
  <c r="J2669" i="4"/>
  <c r="L2908" i="4"/>
  <c r="L2910" i="4" s="1"/>
  <c r="J2910" i="4"/>
  <c r="L2779" i="4"/>
  <c r="L2781" i="4" s="1"/>
  <c r="J2781" i="4"/>
  <c r="E2544" i="1"/>
  <c r="E2537" i="1"/>
  <c r="E2553" i="1"/>
  <c r="N2908" i="4" l="1"/>
  <c r="N2910" i="4" s="1"/>
  <c r="N2779" i="4"/>
  <c r="N2781" i="4" s="1"/>
  <c r="N2711" i="4"/>
  <c r="N2713" i="4" s="1"/>
  <c r="N2667" i="4"/>
  <c r="N2669" i="4" s="1"/>
  <c r="N2511" i="4"/>
  <c r="N2513" i="4" s="1"/>
  <c r="N2592" i="4"/>
  <c r="N2594" i="4" s="1"/>
  <c r="H2460" i="4"/>
  <c r="J2458" i="4" s="1"/>
  <c r="J2460" i="4" s="1"/>
  <c r="L2334" i="4"/>
  <c r="L2336" i="4" s="1"/>
  <c r="N2334" i="4" s="1"/>
  <c r="N2336" i="4" s="1"/>
  <c r="L2396" i="4"/>
  <c r="L2276" i="4"/>
  <c r="L2278" i="4" s="1"/>
  <c r="N2276" i="4" s="1"/>
  <c r="N2278" i="4" s="1"/>
  <c r="L1952" i="4"/>
  <c r="L1954" i="4" s="1"/>
  <c r="N1952" i="4" s="1"/>
  <c r="N1954" i="4" s="1"/>
  <c r="H2083" i="4"/>
  <c r="J2081" i="4" s="1"/>
  <c r="J2083" i="4" s="1"/>
  <c r="L2020" i="4"/>
  <c r="L2022" i="4" s="1"/>
  <c r="N2020" i="4" s="1"/>
  <c r="N2022" i="4" s="1"/>
  <c r="N1822" i="4"/>
  <c r="N1824" i="4" s="1"/>
  <c r="L1756" i="4"/>
  <c r="L1758" i="4" s="1"/>
  <c r="N1756" i="4" s="1"/>
  <c r="N1758" i="4" s="1"/>
  <c r="L1681" i="4"/>
  <c r="L1683" i="4" s="1"/>
  <c r="N1681" i="4" s="1"/>
  <c r="N1683" i="4" s="1"/>
  <c r="N1563" i="4"/>
  <c r="N1565" i="4" s="1"/>
  <c r="N1612" i="4"/>
  <c r="N1614" i="4" s="1"/>
  <c r="L1516" i="4"/>
  <c r="N1222" i="4"/>
  <c r="N1224" i="4" s="1"/>
  <c r="N1284" i="4"/>
  <c r="N1286" i="4" s="1"/>
  <c r="N1386" i="4"/>
  <c r="N1388" i="4" s="1"/>
  <c r="N1164" i="4"/>
  <c r="N1120" i="4"/>
  <c r="H84" i="4"/>
  <c r="H89" i="4" s="1"/>
  <c r="E2490" i="1"/>
  <c r="L2458" i="4" l="1"/>
  <c r="L2460" i="4" s="1"/>
  <c r="N2458" i="4" s="1"/>
  <c r="N2460" i="4" s="1"/>
  <c r="L2398" i="4"/>
  <c r="N2396" i="4" s="1"/>
  <c r="N2398" i="4" s="1"/>
  <c r="L2081" i="4"/>
  <c r="L2083" i="4" s="1"/>
  <c r="N2081" i="4" s="1"/>
  <c r="N2083" i="4" s="1"/>
  <c r="N1514" i="4"/>
  <c r="N1516" i="4" s="1"/>
  <c r="L86" i="4"/>
  <c r="L89" i="4" s="1"/>
  <c r="J86" i="4"/>
  <c r="J89" i="4" s="1"/>
  <c r="E2531" i="1"/>
  <c r="N86" i="4" l="1"/>
  <c r="N89" i="4" s="1"/>
  <c r="E2599" i="1"/>
  <c r="E1975" i="1" l="1"/>
  <c r="E1481" i="1" l="1"/>
  <c r="G916" i="1" l="1"/>
  <c r="G42" i="1"/>
  <c r="G41" i="1"/>
  <c r="I538" i="1" l="1"/>
  <c r="K2766" i="1" l="1"/>
  <c r="K2313" i="1" l="1"/>
  <c r="I2313" i="1"/>
  <c r="K1084" i="1"/>
  <c r="I1084" i="1"/>
  <c r="E1477" i="1" l="1"/>
  <c r="K468" i="1" l="1"/>
  <c r="I1872" i="1" l="1"/>
  <c r="G1872" i="1"/>
  <c r="E1872" i="1"/>
  <c r="K1872" i="1"/>
  <c r="I2261" i="1" l="1"/>
  <c r="I2264" i="1" s="1"/>
  <c r="I875" i="1"/>
  <c r="K2322" i="1"/>
  <c r="E926" i="1"/>
  <c r="G926" i="1"/>
  <c r="I926" i="1"/>
  <c r="K926" i="1"/>
  <c r="K204" i="1"/>
  <c r="E875" i="1"/>
  <c r="E2558" i="1"/>
  <c r="G1699" i="1"/>
  <c r="K1705" i="1"/>
  <c r="I1705" i="1"/>
  <c r="G1705" i="1"/>
  <c r="E1705" i="1"/>
  <c r="E2261" i="1"/>
  <c r="E2264" i="1" s="1"/>
  <c r="E2268" i="1" s="1"/>
  <c r="I2266" i="1" s="1"/>
  <c r="E47" i="1"/>
  <c r="G2313" i="1"/>
  <c r="G47" i="1"/>
  <c r="G63" i="1" s="1"/>
  <c r="I47" i="1"/>
  <c r="I63" i="1" s="1"/>
  <c r="K47" i="1"/>
  <c r="E130" i="1"/>
  <c r="G130" i="1"/>
  <c r="I130" i="1"/>
  <c r="K130" i="1"/>
  <c r="E204" i="1"/>
  <c r="G204" i="1"/>
  <c r="I204" i="1"/>
  <c r="E251" i="1"/>
  <c r="G251" i="1"/>
  <c r="I251" i="1"/>
  <c r="K251" i="1"/>
  <c r="E357" i="1"/>
  <c r="G357" i="1"/>
  <c r="I357" i="1"/>
  <c r="K357" i="1"/>
  <c r="E410" i="1"/>
  <c r="G410" i="1"/>
  <c r="I410" i="1"/>
  <c r="K410" i="1"/>
  <c r="E468" i="1"/>
  <c r="G468" i="1"/>
  <c r="I468" i="1"/>
  <c r="E538" i="1"/>
  <c r="G538" i="1"/>
  <c r="K538" i="1"/>
  <c r="E583" i="1"/>
  <c r="G583" i="1"/>
  <c r="I583" i="1"/>
  <c r="K583" i="1"/>
  <c r="E635" i="1"/>
  <c r="G635" i="1"/>
  <c r="I635" i="1"/>
  <c r="K635" i="1"/>
  <c r="E694" i="1"/>
  <c r="G694" i="1"/>
  <c r="I694" i="1"/>
  <c r="K694" i="1"/>
  <c r="E752" i="1"/>
  <c r="G752" i="1"/>
  <c r="I752" i="1"/>
  <c r="K752" i="1"/>
  <c r="E805" i="1"/>
  <c r="G805" i="1"/>
  <c r="I805" i="1"/>
  <c r="K805" i="1"/>
  <c r="G875" i="1"/>
  <c r="K875" i="1"/>
  <c r="E972" i="1"/>
  <c r="G972" i="1"/>
  <c r="I972" i="1"/>
  <c r="K972" i="1"/>
  <c r="E1033" i="1"/>
  <c r="G1033" i="1"/>
  <c r="I1033" i="1"/>
  <c r="K1033" i="1"/>
  <c r="E1084" i="1"/>
  <c r="G1084" i="1"/>
  <c r="E1099" i="1"/>
  <c r="G1099" i="1"/>
  <c r="I1099" i="1"/>
  <c r="K1099" i="1"/>
  <c r="K1102" i="1" s="1"/>
  <c r="E1138" i="1"/>
  <c r="G1138" i="1"/>
  <c r="I1138" i="1"/>
  <c r="K1138" i="1"/>
  <c r="E1144" i="1"/>
  <c r="G1144" i="1"/>
  <c r="I1144" i="1"/>
  <c r="K1144" i="1"/>
  <c r="E1196" i="1"/>
  <c r="G1196" i="1"/>
  <c r="I1196" i="1"/>
  <c r="K1196" i="1"/>
  <c r="E1204" i="1"/>
  <c r="G1204" i="1"/>
  <c r="I1204" i="1"/>
  <c r="K1204" i="1"/>
  <c r="E1253" i="1"/>
  <c r="G1253" i="1"/>
  <c r="I1253" i="1"/>
  <c r="K1253" i="1"/>
  <c r="E1258" i="1"/>
  <c r="G1258" i="1"/>
  <c r="I1258" i="1"/>
  <c r="K1258" i="1"/>
  <c r="E1304" i="1"/>
  <c r="E1311" i="1" s="1"/>
  <c r="E1315" i="1" s="1"/>
  <c r="I1313" i="1" s="1"/>
  <c r="G1304" i="1"/>
  <c r="G1311" i="1" s="1"/>
  <c r="G1315" i="1" s="1"/>
  <c r="I1304" i="1"/>
  <c r="I1311" i="1" s="1"/>
  <c r="K1304" i="1"/>
  <c r="K1311" i="1" s="1"/>
  <c r="E1362" i="1"/>
  <c r="G1362" i="1"/>
  <c r="I1362" i="1"/>
  <c r="K1362" i="1"/>
  <c r="E1367" i="1"/>
  <c r="G1367" i="1"/>
  <c r="I1367" i="1"/>
  <c r="K1367" i="1"/>
  <c r="E1415" i="1"/>
  <c r="E1422" i="1" s="1"/>
  <c r="E1426" i="1" s="1"/>
  <c r="G1415" i="1"/>
  <c r="G1422" i="1" s="1"/>
  <c r="G1426" i="1" s="1"/>
  <c r="K1424" i="1" s="1"/>
  <c r="I1415" i="1"/>
  <c r="I1422" i="1" s="1"/>
  <c r="I1426" i="1" s="1"/>
  <c r="K1415" i="1"/>
  <c r="K1422" i="1" s="1"/>
  <c r="G1477" i="1"/>
  <c r="I1477" i="1"/>
  <c r="K1477" i="1"/>
  <c r="G1493" i="1"/>
  <c r="I1493" i="1"/>
  <c r="K1493" i="1"/>
  <c r="E1529" i="1"/>
  <c r="G1529" i="1"/>
  <c r="I1529" i="1"/>
  <c r="K1529" i="1"/>
  <c r="E1541" i="1"/>
  <c r="G1541" i="1"/>
  <c r="I1541" i="1"/>
  <c r="K1541" i="1"/>
  <c r="E1585" i="1"/>
  <c r="G1585" i="1"/>
  <c r="I1585" i="1"/>
  <c r="K1585" i="1"/>
  <c r="E1590" i="1"/>
  <c r="G1590" i="1"/>
  <c r="I1590" i="1"/>
  <c r="K1590" i="1"/>
  <c r="E1642" i="1"/>
  <c r="G1642" i="1"/>
  <c r="I1642" i="1"/>
  <c r="K1642" i="1"/>
  <c r="E1649" i="1"/>
  <c r="G1649" i="1"/>
  <c r="I1649" i="1"/>
  <c r="K1649" i="1"/>
  <c r="E1699" i="1"/>
  <c r="I1699" i="1"/>
  <c r="K1699" i="1"/>
  <c r="E1755" i="1"/>
  <c r="G1755" i="1"/>
  <c r="I1755" i="1"/>
  <c r="K1755" i="1"/>
  <c r="E1762" i="1"/>
  <c r="G1762" i="1"/>
  <c r="I1762" i="1"/>
  <c r="K1762" i="1"/>
  <c r="E1809" i="1"/>
  <c r="G1809" i="1"/>
  <c r="I1809" i="1"/>
  <c r="K1809" i="1"/>
  <c r="E1815" i="1"/>
  <c r="G1815" i="1"/>
  <c r="I1815" i="1"/>
  <c r="K1815" i="1"/>
  <c r="E1865" i="1"/>
  <c r="E1875" i="1" s="1"/>
  <c r="E1879" i="1" s="1"/>
  <c r="I1877" i="1" s="1"/>
  <c r="G1865" i="1"/>
  <c r="I1865" i="1"/>
  <c r="K1865" i="1"/>
  <c r="K1875" i="1" s="1"/>
  <c r="E1924" i="1"/>
  <c r="G1924" i="1"/>
  <c r="I1924" i="1"/>
  <c r="K1924" i="1"/>
  <c r="E1931" i="1"/>
  <c r="G1931" i="1"/>
  <c r="I1931" i="1"/>
  <c r="K1931" i="1"/>
  <c r="E1978" i="1"/>
  <c r="G1978" i="1"/>
  <c r="I1978" i="1"/>
  <c r="K1978" i="1"/>
  <c r="E1985" i="1"/>
  <c r="G1985" i="1"/>
  <c r="G1988" i="1" s="1"/>
  <c r="I1985" i="1"/>
  <c r="K1985" i="1"/>
  <c r="E2034" i="1"/>
  <c r="G2034" i="1"/>
  <c r="I2034" i="1"/>
  <c r="K2034" i="1"/>
  <c r="E2040" i="1"/>
  <c r="G2040" i="1"/>
  <c r="I2040" i="1"/>
  <c r="K2040" i="1"/>
  <c r="E2092" i="1"/>
  <c r="G2092" i="1"/>
  <c r="I2092" i="1"/>
  <c r="K2092" i="1"/>
  <c r="E2097" i="1"/>
  <c r="G2097" i="1"/>
  <c r="I2097" i="1"/>
  <c r="K2097" i="1"/>
  <c r="E2146" i="1"/>
  <c r="G2146" i="1"/>
  <c r="I2146" i="1"/>
  <c r="K2146" i="1"/>
  <c r="E2152" i="1"/>
  <c r="G2152" i="1"/>
  <c r="I2152" i="1"/>
  <c r="K2152" i="1"/>
  <c r="E2202" i="1"/>
  <c r="G2202" i="1"/>
  <c r="I2202" i="1"/>
  <c r="K2202" i="1"/>
  <c r="E2209" i="1"/>
  <c r="G2209" i="1"/>
  <c r="I2209" i="1"/>
  <c r="K2209" i="1"/>
  <c r="G2261" i="1"/>
  <c r="G2264" i="1" s="1"/>
  <c r="G2268" i="1" s="1"/>
  <c r="K2261" i="1"/>
  <c r="K2264" i="1" s="1"/>
  <c r="E2313" i="1"/>
  <c r="E2322" i="1"/>
  <c r="G2322" i="1"/>
  <c r="I2322" i="1"/>
  <c r="E2370" i="1"/>
  <c r="G2370" i="1"/>
  <c r="I2370" i="1"/>
  <c r="K2370" i="1"/>
  <c r="E2376" i="1"/>
  <c r="G2376" i="1"/>
  <c r="I2376" i="1"/>
  <c r="K2376" i="1"/>
  <c r="E2425" i="1"/>
  <c r="E2431" i="1" s="1"/>
  <c r="E2435" i="1" s="1"/>
  <c r="I2433" i="1" s="1"/>
  <c r="G2425" i="1"/>
  <c r="I2425" i="1"/>
  <c r="I2431" i="1" s="1"/>
  <c r="K2425" i="1"/>
  <c r="K2431" i="1" s="1"/>
  <c r="E2481" i="1"/>
  <c r="G2481" i="1"/>
  <c r="I2481" i="1"/>
  <c r="K2481" i="1"/>
  <c r="G2496" i="1"/>
  <c r="I2496" i="1"/>
  <c r="K2496" i="1"/>
  <c r="I2531" i="1"/>
  <c r="K2531" i="1"/>
  <c r="G2558" i="1"/>
  <c r="I2558" i="1"/>
  <c r="K2558" i="1"/>
  <c r="E2593" i="1"/>
  <c r="G2593" i="1"/>
  <c r="I2593" i="1"/>
  <c r="K2593" i="1"/>
  <c r="G2599" i="1"/>
  <c r="I2599" i="1"/>
  <c r="K2599" i="1"/>
  <c r="E2649" i="1"/>
  <c r="G2649" i="1"/>
  <c r="I2649" i="1"/>
  <c r="K2649" i="1"/>
  <c r="E2656" i="1"/>
  <c r="G2656" i="1"/>
  <c r="I2656" i="1"/>
  <c r="K2656" i="1"/>
  <c r="E2704" i="1"/>
  <c r="G2704" i="1"/>
  <c r="I2704" i="1"/>
  <c r="K2704" i="1"/>
  <c r="E2709" i="1"/>
  <c r="G2709" i="1"/>
  <c r="I2709" i="1"/>
  <c r="K2709" i="1"/>
  <c r="E2760" i="1"/>
  <c r="G2760" i="1"/>
  <c r="I2760" i="1"/>
  <c r="K2760" i="1"/>
  <c r="E2766" i="1"/>
  <c r="I2766" i="1"/>
  <c r="E63" i="1"/>
  <c r="E2496" i="1"/>
  <c r="G2431" i="1" l="1"/>
  <c r="G2435" i="1" s="1"/>
  <c r="G1102" i="1"/>
  <c r="G1875" i="1"/>
  <c r="G1879" i="1" s="1"/>
  <c r="I1708" i="1"/>
  <c r="I1934" i="1"/>
  <c r="K1593" i="1"/>
  <c r="K2100" i="1"/>
  <c r="K2106" i="1" s="1"/>
  <c r="K1708" i="1"/>
  <c r="E1593" i="1"/>
  <c r="E1597" i="1" s="1"/>
  <c r="I1595" i="1" s="1"/>
  <c r="K2043" i="1"/>
  <c r="G2659" i="1"/>
  <c r="G2663" i="1" s="1"/>
  <c r="I1102" i="1"/>
  <c r="I1147" i="1"/>
  <c r="K1652" i="1"/>
  <c r="K1658" i="1" s="1"/>
  <c r="G1593" i="1"/>
  <c r="G1597" i="1" s="1"/>
  <c r="K1370" i="1"/>
  <c r="G2602" i="1"/>
  <c r="G2606" i="1" s="1"/>
  <c r="I2560" i="1"/>
  <c r="I2565" i="1" s="1"/>
  <c r="I2569" i="1" s="1"/>
  <c r="K2379" i="1"/>
  <c r="E2100" i="1"/>
  <c r="G1652" i="1"/>
  <c r="G1658" i="1" s="1"/>
  <c r="G1662" i="1" s="1"/>
  <c r="G2560" i="1"/>
  <c r="G2565" i="1" s="1"/>
  <c r="G2569" i="1" s="1"/>
  <c r="G2573" i="1" s="1"/>
  <c r="G1708" i="1"/>
  <c r="G1712" i="1" s="1"/>
  <c r="K1147" i="1"/>
  <c r="I2325" i="1"/>
  <c r="K1544" i="1"/>
  <c r="E1708" i="1"/>
  <c r="E1712" i="1" s="1"/>
  <c r="I1710" i="1" s="1"/>
  <c r="I1370" i="1"/>
  <c r="I1260" i="1"/>
  <c r="G1765" i="1"/>
  <c r="G1769" i="1" s="1"/>
  <c r="K2503" i="1"/>
  <c r="E2379" i="1"/>
  <c r="E2383" i="1" s="1"/>
  <c r="I2381" i="1" s="1"/>
  <c r="I2043" i="1"/>
  <c r="E2043" i="1"/>
  <c r="E2047" i="1" s="1"/>
  <c r="I2045" i="1" s="1"/>
  <c r="E1818" i="1"/>
  <c r="E1822" i="1" s="1"/>
  <c r="I1820" i="1" s="1"/>
  <c r="E1765" i="1"/>
  <c r="E1769" i="1" s="1"/>
  <c r="I1767" i="1" s="1"/>
  <c r="E1652" i="1"/>
  <c r="E2560" i="1"/>
  <c r="E2565" i="1" s="1"/>
  <c r="E2569" i="1" s="1"/>
  <c r="E2573" i="1" s="1"/>
  <c r="I2571" i="1" s="1"/>
  <c r="E2212" i="1"/>
  <c r="E2216" i="1" s="1"/>
  <c r="I2214" i="1" s="1"/>
  <c r="E1988" i="1"/>
  <c r="E1992" i="1" s="1"/>
  <c r="I1990" i="1" s="1"/>
  <c r="E1934" i="1"/>
  <c r="E1938" i="1" s="1"/>
  <c r="I1936" i="1" s="1"/>
  <c r="I1315" i="1"/>
  <c r="E1260" i="1"/>
  <c r="E1264" i="1" s="1"/>
  <c r="I1262" i="1" s="1"/>
  <c r="E1207" i="1"/>
  <c r="E1211" i="1" s="1"/>
  <c r="I1209" i="1" s="1"/>
  <c r="K2769" i="1"/>
  <c r="K2659" i="1"/>
  <c r="I2602" i="1"/>
  <c r="I2379" i="1"/>
  <c r="K2325" i="1"/>
  <c r="K2212" i="1"/>
  <c r="K2155" i="1"/>
  <c r="I2155" i="1"/>
  <c r="I1593" i="1"/>
  <c r="I1544" i="1"/>
  <c r="K1260" i="1"/>
  <c r="G2503" i="1"/>
  <c r="G2507" i="1" s="1"/>
  <c r="G2325" i="1"/>
  <c r="G2329" i="1" s="1"/>
  <c r="G2043" i="1"/>
  <c r="G2047" i="1" s="1"/>
  <c r="G1934" i="1"/>
  <c r="G1938" i="1" s="1"/>
  <c r="G1818" i="1"/>
  <c r="G1822" i="1" s="1"/>
  <c r="G1544" i="1"/>
  <c r="G1548" i="1" s="1"/>
  <c r="G1106" i="1"/>
  <c r="G66" i="1"/>
  <c r="G69" i="1" s="1"/>
  <c r="G78" i="1" s="1"/>
  <c r="G83" i="1" s="1"/>
  <c r="I2503" i="1"/>
  <c r="G2155" i="1"/>
  <c r="G2159" i="1" s="1"/>
  <c r="E2769" i="1"/>
  <c r="E2773" i="1" s="1"/>
  <c r="I2771" i="1" s="1"/>
  <c r="E2712" i="1"/>
  <c r="E2716" i="1" s="1"/>
  <c r="I2714" i="1" s="1"/>
  <c r="E2659" i="1"/>
  <c r="E2663" i="1" s="1"/>
  <c r="I2661" i="1" s="1"/>
  <c r="E2602" i="1"/>
  <c r="E2606" i="1" s="1"/>
  <c r="I2604" i="1" s="1"/>
  <c r="G2379" i="1"/>
  <c r="G2383" i="1" s="1"/>
  <c r="E1544" i="1"/>
  <c r="E1548" i="1" s="1"/>
  <c r="I1546" i="1" s="1"/>
  <c r="K2602" i="1"/>
  <c r="K2560" i="1"/>
  <c r="K2565" i="1" s="1"/>
  <c r="K2569" i="1" s="1"/>
  <c r="E2155" i="1"/>
  <c r="E2159" i="1" s="1"/>
  <c r="I2157" i="1" s="1"/>
  <c r="G2100" i="1"/>
  <c r="G2106" i="1" s="1"/>
  <c r="G2111" i="1" s="1"/>
  <c r="K1934" i="1"/>
  <c r="I1818" i="1"/>
  <c r="I1765" i="1"/>
  <c r="I1652" i="1"/>
  <c r="I1658" i="1" s="1"/>
  <c r="K1496" i="1"/>
  <c r="K1502" i="1" s="1"/>
  <c r="K1207" i="1"/>
  <c r="E1147" i="1"/>
  <c r="E1151" i="1" s="1"/>
  <c r="I1149" i="1" s="1"/>
  <c r="I2268" i="1"/>
  <c r="K2266" i="1" s="1"/>
  <c r="K2268" i="1" s="1"/>
  <c r="I2659" i="1"/>
  <c r="I1988" i="1"/>
  <c r="I1496" i="1"/>
  <c r="I1502" i="1" s="1"/>
  <c r="G1496" i="1"/>
  <c r="G1502" i="1" s="1"/>
  <c r="G1506" i="1" s="1"/>
  <c r="I1207" i="1"/>
  <c r="E2503" i="1"/>
  <c r="E2507" i="1" s="1"/>
  <c r="I2505" i="1" s="1"/>
  <c r="I2212" i="1"/>
  <c r="K1988" i="1"/>
  <c r="G1992" i="1"/>
  <c r="K1426" i="1"/>
  <c r="E1370" i="1"/>
  <c r="E1374" i="1" s="1"/>
  <c r="I1372" i="1" s="1"/>
  <c r="G1260" i="1"/>
  <c r="G1264" i="1" s="1"/>
  <c r="G1207" i="1"/>
  <c r="G1211" i="1" s="1"/>
  <c r="I1875" i="1"/>
  <c r="I1879" i="1" s="1"/>
  <c r="K1877" i="1" s="1"/>
  <c r="I2769" i="1"/>
  <c r="G2212" i="1"/>
  <c r="G2216" i="1" s="1"/>
  <c r="E1493" i="1"/>
  <c r="E1496" i="1" s="1"/>
  <c r="E1502" i="1" s="1"/>
  <c r="E1506" i="1" s="1"/>
  <c r="I1504" i="1" s="1"/>
  <c r="I2712" i="1"/>
  <c r="I2435" i="1"/>
  <c r="K2433" i="1" s="1"/>
  <c r="K2435" i="1" s="1"/>
  <c r="I2100" i="1"/>
  <c r="I2106" i="1" s="1"/>
  <c r="G1370" i="1"/>
  <c r="G1374" i="1" s="1"/>
  <c r="G1147" i="1"/>
  <c r="G1151" i="1" s="1"/>
  <c r="K66" i="1"/>
  <c r="K69" i="1" s="1"/>
  <c r="K78" i="1" s="1"/>
  <c r="K63" i="1"/>
  <c r="E2325" i="1"/>
  <c r="E2329" i="1" s="1"/>
  <c r="I2327" i="1" s="1"/>
  <c r="G2712" i="1"/>
  <c r="G2716" i="1" s="1"/>
  <c r="K1765" i="1"/>
  <c r="E1102" i="1"/>
  <c r="E1106" i="1" s="1"/>
  <c r="I1104" i="1" s="1"/>
  <c r="E66" i="1"/>
  <c r="E69" i="1" s="1"/>
  <c r="E78" i="1" s="1"/>
  <c r="E83" i="1" s="1"/>
  <c r="I80" i="1" s="1"/>
  <c r="I66" i="1"/>
  <c r="I69" i="1" s="1"/>
  <c r="I78" i="1" s="1"/>
  <c r="K2712" i="1"/>
  <c r="K1818" i="1"/>
  <c r="K1313" i="1" l="1"/>
  <c r="K1315" i="1" s="1"/>
  <c r="I1712" i="1"/>
  <c r="K1710" i="1" s="1"/>
  <c r="K1712" i="1" s="1"/>
  <c r="I1938" i="1"/>
  <c r="K1936" i="1" s="1"/>
  <c r="K1938" i="1" s="1"/>
  <c r="I1106" i="1"/>
  <c r="I2047" i="1"/>
  <c r="K2045" i="1" s="1"/>
  <c r="K2047" i="1" s="1"/>
  <c r="I1597" i="1"/>
  <c r="K1595" i="1" s="1"/>
  <c r="K1597" i="1" s="1"/>
  <c r="I1151" i="1"/>
  <c r="K1149" i="1" s="1"/>
  <c r="K1151" i="1" s="1"/>
  <c r="E2106" i="1"/>
  <c r="E2111" i="1" s="1"/>
  <c r="I2109" i="1" s="1"/>
  <c r="I2111" i="1" s="1"/>
  <c r="K2109" i="1" s="1"/>
  <c r="K2111" i="1" s="1"/>
  <c r="I1264" i="1"/>
  <c r="K1262" i="1" s="1"/>
  <c r="K1264" i="1" s="1"/>
  <c r="I2573" i="1"/>
  <c r="I1374" i="1"/>
  <c r="K1372" i="1" s="1"/>
  <c r="K1374" i="1" s="1"/>
  <c r="I2329" i="1"/>
  <c r="K2327" i="1" s="1"/>
  <c r="K2329" i="1" s="1"/>
  <c r="I2216" i="1"/>
  <c r="K2214" i="1" s="1"/>
  <c r="K2216" i="1" s="1"/>
  <c r="I2383" i="1"/>
  <c r="I1769" i="1"/>
  <c r="K1767" i="1" s="1"/>
  <c r="K1769" i="1" s="1"/>
  <c r="I1822" i="1"/>
  <c r="K1820" i="1" s="1"/>
  <c r="K1822" i="1" s="1"/>
  <c r="E1658" i="1"/>
  <c r="E1662" i="1" s="1"/>
  <c r="I1660" i="1" s="1"/>
  <c r="I1662" i="1" s="1"/>
  <c r="K1660" i="1" s="1"/>
  <c r="K1662" i="1" s="1"/>
  <c r="I1211" i="1"/>
  <c r="K1209" i="1" s="1"/>
  <c r="K1211" i="1" s="1"/>
  <c r="I2773" i="1"/>
  <c r="K2771" i="1" s="1"/>
  <c r="K2773" i="1" s="1"/>
  <c r="I2663" i="1"/>
  <c r="K2661" i="1" s="1"/>
  <c r="K2663" i="1" s="1"/>
  <c r="I2606" i="1"/>
  <c r="K2604" i="1" s="1"/>
  <c r="K2606" i="1" s="1"/>
  <c r="I1992" i="1"/>
  <c r="I1548" i="1"/>
  <c r="K1546" i="1" s="1"/>
  <c r="K1548" i="1" s="1"/>
  <c r="I2507" i="1"/>
  <c r="K2505" i="1" s="1"/>
  <c r="K2507" i="1" s="1"/>
  <c r="I2159" i="1"/>
  <c r="I2716" i="1"/>
  <c r="K2714" i="1" s="1"/>
  <c r="K2716" i="1" s="1"/>
  <c r="I1506" i="1"/>
  <c r="K1504" i="1" s="1"/>
  <c r="K1506" i="1" s="1"/>
  <c r="I83" i="1"/>
  <c r="K80" i="1" s="1"/>
  <c r="K83" i="1" s="1"/>
  <c r="K1879" i="1"/>
  <c r="G2766" i="1"/>
  <c r="G2769" i="1"/>
  <c r="G2773" i="1" s="1"/>
  <c r="K2571" i="1" l="1"/>
  <c r="K2573" i="1" s="1"/>
  <c r="K2381" i="1"/>
  <c r="K2383" i="1" s="1"/>
  <c r="K2157" i="1"/>
  <c r="K2159" i="1" s="1"/>
  <c r="K1990" i="1"/>
  <c r="K1992" i="1" s="1"/>
  <c r="K1104" i="1"/>
  <c r="K11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Faivre, Josh</author>
  </authors>
  <commentList>
    <comment ref="J51" authorId="0" shapeId="0" xr:uid="{B9EB38E5-2ECD-427F-81F7-D6AD3CA0C81B}">
      <text>
        <r>
          <rPr>
            <b/>
            <sz val="9"/>
            <color indexed="81"/>
            <rFont val="Tahoma"/>
            <charset val="1"/>
          </rPr>
          <t>Faivre, Josh:</t>
        </r>
        <r>
          <rPr>
            <sz val="9"/>
            <color indexed="81"/>
            <rFont val="Tahoma"/>
            <charset val="1"/>
          </rPr>
          <t xml:space="preserve">
plug to tie total</t>
        </r>
      </text>
    </comment>
    <comment ref="J1205" authorId="0" shapeId="0" xr:uid="{B0D1FDCF-274E-403C-AFD2-47A00EF1BB78}">
      <text>
        <r>
          <rPr>
            <b/>
            <sz val="9"/>
            <color indexed="81"/>
            <rFont val="Tahoma"/>
            <charset val="1"/>
          </rPr>
          <t>Faivre, Josh:</t>
        </r>
        <r>
          <rPr>
            <sz val="9"/>
            <color indexed="81"/>
            <rFont val="Tahoma"/>
            <charset val="1"/>
          </rPr>
          <t xml:space="preserve">
hardkeyed from 2021 Budget File</t>
        </r>
      </text>
    </comment>
    <comment ref="J1206" authorId="0" shapeId="0" xr:uid="{A5A2FAC8-E740-455B-92DC-F64D0C103437}">
      <text>
        <r>
          <rPr>
            <b/>
            <sz val="9"/>
            <color indexed="81"/>
            <rFont val="Tahoma"/>
            <charset val="1"/>
          </rPr>
          <t>Faivre, Josh:</t>
        </r>
        <r>
          <rPr>
            <sz val="9"/>
            <color indexed="81"/>
            <rFont val="Tahoma"/>
            <charset val="1"/>
          </rPr>
          <t xml:space="preserve">
hardkeyed from 2021 Budget File</t>
        </r>
      </text>
    </comment>
    <comment ref="J1796" authorId="0" shapeId="0" xr:uid="{88A452ED-6C31-4A65-BDB3-480E84450624}">
      <text>
        <r>
          <rPr>
            <b/>
            <sz val="9"/>
            <color indexed="81"/>
            <rFont val="Tahoma"/>
            <charset val="1"/>
          </rPr>
          <t>Faivre, Josh:</t>
        </r>
        <r>
          <rPr>
            <sz val="9"/>
            <color indexed="81"/>
            <rFont val="Tahoma"/>
            <charset val="1"/>
          </rPr>
          <t xml:space="preserve">
hardkeyed from 2021 budget file</t>
        </r>
      </text>
    </comment>
    <comment ref="J1797" authorId="0" shapeId="0" xr:uid="{FD382F63-4739-4CD1-8CE8-6D064DF7FAAC}">
      <text>
        <r>
          <rPr>
            <b/>
            <sz val="9"/>
            <color indexed="81"/>
            <rFont val="Tahoma"/>
            <charset val="1"/>
          </rPr>
          <t>Faivre, Josh:</t>
        </r>
        <r>
          <rPr>
            <sz val="9"/>
            <color indexed="81"/>
            <rFont val="Tahoma"/>
            <charset val="1"/>
          </rPr>
          <t xml:space="preserve">
hardkeyed from 2021 budget file</t>
        </r>
      </text>
    </comment>
    <comment ref="J1798" authorId="0" shapeId="0" xr:uid="{942B41CC-ACB1-47F2-A811-0085AC8D1EC0}">
      <text>
        <r>
          <rPr>
            <b/>
            <sz val="9"/>
            <color indexed="81"/>
            <rFont val="Tahoma"/>
            <charset val="1"/>
          </rPr>
          <t>Faivre, Josh:</t>
        </r>
        <r>
          <rPr>
            <sz val="9"/>
            <color indexed="81"/>
            <rFont val="Tahoma"/>
            <charset val="1"/>
          </rPr>
          <t xml:space="preserve">
hardkeyed from 2021 budget file</t>
        </r>
      </text>
    </comment>
  </commentList>
</comments>
</file>

<file path=xl/sharedStrings.xml><?xml version="1.0" encoding="utf-8"?>
<sst xmlns="http://schemas.openxmlformats.org/spreadsheetml/2006/main" count="3682" uniqueCount="861">
  <si>
    <t>PIKE COUNTY, ILLINOIS</t>
  </si>
  <si>
    <t>COUNTY GENERAL FUND</t>
  </si>
  <si>
    <t>ANNUAL APPROPRIATIONS ORDINANCE</t>
  </si>
  <si>
    <t xml:space="preserve">Year Ending November 30, </t>
  </si>
  <si>
    <t>Estimate</t>
  </si>
  <si>
    <t>Appropriations</t>
  </si>
  <si>
    <t>REVENUE</t>
  </si>
  <si>
    <t>001-011-4400</t>
  </si>
  <si>
    <t>Property Taxes</t>
  </si>
  <si>
    <t>$</t>
  </si>
  <si>
    <t>Inheritance Tax</t>
  </si>
  <si>
    <t xml:space="preserve"> </t>
  </si>
  <si>
    <t>Accomodations Tax</t>
  </si>
  <si>
    <t>State of Illinois:</t>
  </si>
  <si>
    <t>Personal Property</t>
  </si>
  <si>
    <t>001-011-4409</t>
  </si>
  <si>
    <t xml:space="preserve">    Replacement Tax</t>
  </si>
  <si>
    <t>001-011-4413</t>
  </si>
  <si>
    <t>Supv of Assess Salary</t>
  </si>
  <si>
    <t>001-011-4414</t>
  </si>
  <si>
    <t>State's Attorney Salary</t>
  </si>
  <si>
    <t>001-011-4512</t>
  </si>
  <si>
    <t>Public Defender</t>
  </si>
  <si>
    <t>001-011-4415</t>
  </si>
  <si>
    <t>Probation Office</t>
  </si>
  <si>
    <t>001-011-4417</t>
  </si>
  <si>
    <t>Election Reimbursement</t>
  </si>
  <si>
    <t>001-011-4416</t>
  </si>
  <si>
    <t>Sales Tax</t>
  </si>
  <si>
    <t>001-011-4577</t>
  </si>
  <si>
    <t>Video Gaming Tax</t>
  </si>
  <si>
    <t>001-011-4418</t>
  </si>
  <si>
    <t>Income Tax</t>
  </si>
  <si>
    <t>001-011-4446</t>
  </si>
  <si>
    <t>Training Reimbursement</t>
  </si>
  <si>
    <t>001-011-4433</t>
  </si>
  <si>
    <t>Victim Witness</t>
  </si>
  <si>
    <t>001-011-4490 WF</t>
  </si>
  <si>
    <t>Coroner Grant</t>
  </si>
  <si>
    <t>001-011-6050</t>
  </si>
  <si>
    <t>Cannabis Use Tax</t>
  </si>
  <si>
    <t>001-011-4501</t>
  </si>
  <si>
    <t>Leash Law - City Contracts</t>
  </si>
  <si>
    <t>Sheriff's Salary Reimbursement</t>
  </si>
  <si>
    <t>001-011-4407</t>
  </si>
  <si>
    <t>Other</t>
  </si>
  <si>
    <t>Federal Grants:</t>
  </si>
  <si>
    <t>001-011-4421</t>
  </si>
  <si>
    <t>Deputy Sheriff's Salary</t>
  </si>
  <si>
    <t>001-011-4412</t>
  </si>
  <si>
    <t>Emergency Services</t>
  </si>
  <si>
    <t>Recovery Funds</t>
  </si>
  <si>
    <t>Traffic Safety</t>
  </si>
  <si>
    <t>001-011-4404</t>
  </si>
  <si>
    <t>Circuit Clerk's Fees</t>
  </si>
  <si>
    <t>001-011-4403</t>
  </si>
  <si>
    <t>County Clerk's Fees</t>
  </si>
  <si>
    <t>001-011-4410</t>
  </si>
  <si>
    <t xml:space="preserve">Sheriff's Fees </t>
  </si>
  <si>
    <t>001-011-4477</t>
  </si>
  <si>
    <t>Salary Reimbursements</t>
  </si>
  <si>
    <t>001-011-4423</t>
  </si>
  <si>
    <t>Health Insurance Reimbursement</t>
  </si>
  <si>
    <t>001-011-4447</t>
  </si>
  <si>
    <t>Emergency Phone Reimbursement</t>
  </si>
  <si>
    <t>001-011-4424</t>
  </si>
  <si>
    <t>Landfill Tipping Fee</t>
  </si>
  <si>
    <t>001-011-4425</t>
  </si>
  <si>
    <t>Revenue from Services-Other</t>
  </si>
  <si>
    <t>001-011-4402</t>
  </si>
  <si>
    <t>Interest</t>
  </si>
  <si>
    <t>001-011-4507</t>
  </si>
  <si>
    <t>Animal Control</t>
  </si>
  <si>
    <t>001-011-4508</t>
  </si>
  <si>
    <t>Animal Adoptions</t>
  </si>
  <si>
    <t>001-011-4448</t>
  </si>
  <si>
    <t>Arrestee Medical Costs</t>
  </si>
  <si>
    <t>001-011-4411</t>
  </si>
  <si>
    <t>Licenses and Permits</t>
  </si>
  <si>
    <t>001-011-4500</t>
  </si>
  <si>
    <t>001-011-5991</t>
  </si>
  <si>
    <t>001-011-4505</t>
  </si>
  <si>
    <t>001-011-4435</t>
  </si>
  <si>
    <t>001-002-7000</t>
  </si>
  <si>
    <t>001-007-4429</t>
  </si>
  <si>
    <t>Total Revenue</t>
  </si>
  <si>
    <t>Actual</t>
  </si>
  <si>
    <t xml:space="preserve">   (from Page 2)</t>
  </si>
  <si>
    <t>EXPENDITURES</t>
  </si>
  <si>
    <t>Totals (See pages 5-21)</t>
  </si>
  <si>
    <t>001-5550.100 wf</t>
  </si>
  <si>
    <t>001-5550.200 wf</t>
  </si>
  <si>
    <t>Debt Service</t>
  </si>
  <si>
    <t>001-5600.000</t>
  </si>
  <si>
    <t>Capital Outlay</t>
  </si>
  <si>
    <t>Total Expenditures</t>
  </si>
  <si>
    <t>Revenue Over (Under)</t>
  </si>
  <si>
    <t>Expenditures</t>
  </si>
  <si>
    <t>OTHER FINANCING SOURCES</t>
  </si>
  <si>
    <t>(USES)</t>
  </si>
  <si>
    <t>001-&gt;4900.100</t>
  </si>
  <si>
    <t xml:space="preserve">  Proceeds from long-term debt</t>
  </si>
  <si>
    <t>001-&gt;4900.300</t>
  </si>
  <si>
    <t>Transfers In</t>
  </si>
  <si>
    <t>001-&gt;5900.300</t>
  </si>
  <si>
    <t>Transfers Out</t>
  </si>
  <si>
    <t>Total Revenue and Other Sources</t>
  </si>
  <si>
    <t>Over (Under) Expenditures</t>
  </si>
  <si>
    <t>and Other Uses</t>
  </si>
  <si>
    <t>001-000-3300</t>
  </si>
  <si>
    <t>001-000-3301</t>
  </si>
  <si>
    <t>FUND BALANCE, BEGINNING</t>
  </si>
  <si>
    <t>FUND BALANCE, ENDING</t>
  </si>
  <si>
    <t>CORONER'S OFFICE</t>
  </si>
  <si>
    <t xml:space="preserve">ANNUAL APPROPRIATIONS </t>
  </si>
  <si>
    <t>Year Ending November 30,</t>
  </si>
  <si>
    <t>DISBURSEMENTS</t>
  </si>
  <si>
    <t>001-001-5501</t>
  </si>
  <si>
    <t>Salaries</t>
  </si>
  <si>
    <t xml:space="preserve">Jury, Inquest &amp; Autopsy </t>
  </si>
  <si>
    <t>001-001-5745</t>
  </si>
  <si>
    <t>Fees</t>
  </si>
  <si>
    <t>Total Coroner's Office</t>
  </si>
  <si>
    <t>SHERIFF'S OFFICE</t>
  </si>
  <si>
    <t>001-002-5501</t>
  </si>
  <si>
    <t>Sheriff's Salary</t>
  </si>
  <si>
    <t>001-002-5603</t>
  </si>
  <si>
    <t>Unit A-Deputies</t>
  </si>
  <si>
    <t>001-002-5514</t>
  </si>
  <si>
    <t>Unit B-Deputies</t>
  </si>
  <si>
    <t>001-002-5507</t>
  </si>
  <si>
    <t>Unit C-Dispatchers</t>
  </si>
  <si>
    <t>001-002-5518</t>
  </si>
  <si>
    <t>Overtime</t>
  </si>
  <si>
    <t>001-002-5529</t>
  </si>
  <si>
    <t>Deputy Sheriffs' Training</t>
  </si>
  <si>
    <t>001-002-5510</t>
  </si>
  <si>
    <t>Supplies and Uniforms</t>
  </si>
  <si>
    <t>001-002-5545</t>
  </si>
  <si>
    <t>Maintenance Supplies</t>
  </si>
  <si>
    <t>001-002-5515</t>
  </si>
  <si>
    <t>Boarding Prisoners</t>
  </si>
  <si>
    <t>001-002-5700</t>
  </si>
  <si>
    <t>Vehicle Fuel</t>
  </si>
  <si>
    <t>001-002-5520</t>
  </si>
  <si>
    <t>Uniforms</t>
  </si>
  <si>
    <t>001-002-5511</t>
  </si>
  <si>
    <t xml:space="preserve">Vehicle Maintenance </t>
  </si>
  <si>
    <t>001-002-5542</t>
  </si>
  <si>
    <t>Contractual Services</t>
  </si>
  <si>
    <t>Fuel</t>
  </si>
  <si>
    <t>001-002-5536</t>
  </si>
  <si>
    <t>Water</t>
  </si>
  <si>
    <t>001-002-5538</t>
  </si>
  <si>
    <t>Electric</t>
  </si>
  <si>
    <t>001-002-5540</t>
  </si>
  <si>
    <t>Telephone</t>
  </si>
  <si>
    <t xml:space="preserve">Transportation of </t>
  </si>
  <si>
    <t>001-002-5527</t>
  </si>
  <si>
    <t>Prisoners</t>
  </si>
  <si>
    <t>001-002-5530</t>
  </si>
  <si>
    <t>Computer Network</t>
  </si>
  <si>
    <t>001-002-5485</t>
  </si>
  <si>
    <t>Total Sheriff's Office</t>
  </si>
  <si>
    <t xml:space="preserve">PIKE COUNTY, ILLINOIS </t>
  </si>
  <si>
    <t>BUILDING AND GROUNDS</t>
  </si>
  <si>
    <t>001-003-5510</t>
  </si>
  <si>
    <t>Janitor's Supplies</t>
  </si>
  <si>
    <t>001-003-5535</t>
  </si>
  <si>
    <t>Fuel/Water</t>
  </si>
  <si>
    <t>001-003-5536</t>
  </si>
  <si>
    <t>001-003-5540</t>
  </si>
  <si>
    <t>001-003-5538</t>
  </si>
  <si>
    <t>001-003-5542</t>
  </si>
  <si>
    <t>001-003-5501</t>
  </si>
  <si>
    <t xml:space="preserve">Salary-Maintenance </t>
  </si>
  <si>
    <t>001-003-5504</t>
  </si>
  <si>
    <t>Salary-Assistant</t>
  </si>
  <si>
    <t>001-003-5543</t>
  </si>
  <si>
    <t>Maintenance</t>
  </si>
  <si>
    <t>001-003-5485</t>
  </si>
  <si>
    <t>001-003-5581</t>
  </si>
  <si>
    <t xml:space="preserve">Total Building &amp; </t>
  </si>
  <si>
    <t>Grounds</t>
  </si>
  <si>
    <t>REGIONAL SUPERINTENDENT OF SCHOOLS</t>
  </si>
  <si>
    <t>001-004-5542</t>
  </si>
  <si>
    <t>COURT EXPENSE</t>
  </si>
  <si>
    <t>001-&gt;001-005-5501</t>
  </si>
  <si>
    <t>Alternate Defense Atty</t>
  </si>
  <si>
    <t>001-&gt;001-005-5745</t>
  </si>
  <si>
    <t>Juror Fees</t>
  </si>
  <si>
    <t>001-&gt;001-005-5525</t>
  </si>
  <si>
    <t>Meals-Jurors</t>
  </si>
  <si>
    <t>001-&gt;001-005-5519</t>
  </si>
  <si>
    <t>Illinois Courts Assessment</t>
  </si>
  <si>
    <t>001-&gt;001-005-5596</t>
  </si>
  <si>
    <t>Court Ordered Evaluations</t>
  </si>
  <si>
    <t>Court Administration</t>
  </si>
  <si>
    <t>001-&gt;001-005-5510</t>
  </si>
  <si>
    <t>Circuit Supplies</t>
  </si>
  <si>
    <t>Total Court Expense</t>
  </si>
  <si>
    <t>PUBLIC DEFENDER</t>
  </si>
  <si>
    <t>001-105-5501</t>
  </si>
  <si>
    <t>001-105-5504</t>
  </si>
  <si>
    <t>Assistant</t>
  </si>
  <si>
    <t>Hardware &amp; Software</t>
  </si>
  <si>
    <t>001-105-5510</t>
  </si>
  <si>
    <t>Supplies</t>
  </si>
  <si>
    <t>Total Public Defender</t>
  </si>
  <si>
    <t>PROBATION OFFICE</t>
  </si>
  <si>
    <t xml:space="preserve">Salary-Chief Managing </t>
  </si>
  <si>
    <t>001-006-5501</t>
  </si>
  <si>
    <t>Officer</t>
  </si>
  <si>
    <t>001-006-5504</t>
  </si>
  <si>
    <t>Salary-Secretary</t>
  </si>
  <si>
    <t>001-006-5615</t>
  </si>
  <si>
    <t>Probation Officers</t>
  </si>
  <si>
    <t>Supplies and Telephone</t>
  </si>
  <si>
    <t>Total Probation Office</t>
  </si>
  <si>
    <t>COUNTY OTHER EXPENDITURES</t>
  </si>
  <si>
    <t xml:space="preserve">County Board Per Diem </t>
  </si>
  <si>
    <t>001-007-5623</t>
  </si>
  <si>
    <t>&amp; Mileage</t>
  </si>
  <si>
    <t>001-007-5517</t>
  </si>
  <si>
    <t>IMRF Representative</t>
  </si>
  <si>
    <t>001-007-5558</t>
  </si>
  <si>
    <t>Flex Plan</t>
  </si>
  <si>
    <t>001-007-5561</t>
  </si>
  <si>
    <t>Employee Health Ins</t>
  </si>
  <si>
    <t>001-007-5556</t>
  </si>
  <si>
    <t>Soil Conservation</t>
  </si>
  <si>
    <t xml:space="preserve">Cooperative Extension </t>
  </si>
  <si>
    <t>001-007-5557</t>
  </si>
  <si>
    <t>Service</t>
  </si>
  <si>
    <t>001-007-5560</t>
  </si>
  <si>
    <t>Solid Waste/Recycling</t>
  </si>
  <si>
    <t>001-007-5563</t>
  </si>
  <si>
    <t>Auditing</t>
  </si>
  <si>
    <t>Resource Conservation &amp;</t>
  </si>
  <si>
    <t>001-007-5564</t>
  </si>
  <si>
    <t>Development Project</t>
  </si>
  <si>
    <t>001-007-5513</t>
  </si>
  <si>
    <t>Board of Review</t>
  </si>
  <si>
    <t>001-007-5572</t>
  </si>
  <si>
    <t>Printing</t>
  </si>
  <si>
    <t>001-007-5573</t>
  </si>
  <si>
    <t>Two Rivers Reg Council</t>
  </si>
  <si>
    <t>001-007-5575</t>
  </si>
  <si>
    <t>Planning Commission</t>
  </si>
  <si>
    <t>001-007-5770</t>
  </si>
  <si>
    <t>Managed IT</t>
  </si>
  <si>
    <t>001-007-5602</t>
  </si>
  <si>
    <t>Economic Development</t>
  </si>
  <si>
    <t>Paycom</t>
  </si>
  <si>
    <t>001-007-5608</t>
  </si>
  <si>
    <t>Risk Manager</t>
  </si>
  <si>
    <t>001-007-5620</t>
  </si>
  <si>
    <t>Contingencies</t>
  </si>
  <si>
    <t>Total County Other</t>
  </si>
  <si>
    <t>COUNTY CLERK'S OFFICE</t>
  </si>
  <si>
    <t>001-008-5501</t>
  </si>
  <si>
    <t>County Clerk's Salary</t>
  </si>
  <si>
    <t>001-008-5503</t>
  </si>
  <si>
    <t>Office Personnel</t>
  </si>
  <si>
    <t>001-008-5565</t>
  </si>
  <si>
    <t>Revenue Stamps</t>
  </si>
  <si>
    <t>001-008-5510</t>
  </si>
  <si>
    <t>001-008-5770</t>
  </si>
  <si>
    <t>Comp Maint &amp; Support</t>
  </si>
  <si>
    <t xml:space="preserve">Election Salaries and </t>
  </si>
  <si>
    <t>001-008-5666</t>
  </si>
  <si>
    <t>Expense</t>
  </si>
  <si>
    <t>Total County Clerk's</t>
  </si>
  <si>
    <t>Office</t>
  </si>
  <si>
    <t>CIRCUIT CLERK'S OFFICE</t>
  </si>
  <si>
    <t>Circuit Clerk Fees</t>
  </si>
  <si>
    <t>Total to Page 3</t>
  </si>
  <si>
    <t>001-009-5501</t>
  </si>
  <si>
    <t>Circuit Clerk's Salary</t>
  </si>
  <si>
    <t>001-009-5503</t>
  </si>
  <si>
    <t>SAFET Act Implementation</t>
  </si>
  <si>
    <t>001-009-5510</t>
  </si>
  <si>
    <t>Supplies &amp; Equipment</t>
  </si>
  <si>
    <t xml:space="preserve">Total Circuit Clerk's </t>
  </si>
  <si>
    <t>Transfers IN $92,000 from Special funds for slaries</t>
  </si>
  <si>
    <t>STATE'S ATTORNEY OFFICE</t>
  </si>
  <si>
    <t>001-010-5501</t>
  </si>
  <si>
    <t>001-010-5505</t>
  </si>
  <si>
    <t>Assistant State's Attorney</t>
  </si>
  <si>
    <t>001-010-5503</t>
  </si>
  <si>
    <t>001-010-5504</t>
  </si>
  <si>
    <t>SAO Investigotor</t>
  </si>
  <si>
    <t>Cell Phone/Training</t>
  </si>
  <si>
    <t>001-010-5510</t>
  </si>
  <si>
    <t>001-010-5669</t>
  </si>
  <si>
    <t>Appellate Prosecutor</t>
  </si>
  <si>
    <t xml:space="preserve">Total State's Attorney </t>
  </si>
  <si>
    <t>COUNTY TREASURER'S OFFICE</t>
  </si>
  <si>
    <t>Estimated</t>
  </si>
  <si>
    <t>001-012-5501</t>
  </si>
  <si>
    <t>County Treas Salary</t>
  </si>
  <si>
    <t>001-012-5503</t>
  </si>
  <si>
    <t>001-012-5510</t>
  </si>
  <si>
    <t>001-012-5577</t>
  </si>
  <si>
    <t>Postage</t>
  </si>
  <si>
    <t>001-012-5572</t>
  </si>
  <si>
    <t>Publishing</t>
  </si>
  <si>
    <t>Computer Maintenance</t>
  </si>
  <si>
    <t>001-012-5508</t>
  </si>
  <si>
    <t>Part Time Help</t>
  </si>
  <si>
    <t>001-012-5771</t>
  </si>
  <si>
    <t>Comp. Prog Support</t>
  </si>
  <si>
    <t>Total County</t>
  </si>
  <si>
    <t xml:space="preserve">   Treasurer's Office</t>
  </si>
  <si>
    <t>ZONING</t>
  </si>
  <si>
    <t>001-013-5501</t>
  </si>
  <si>
    <t>Administrator's Salary</t>
  </si>
  <si>
    <t>001-013-5633</t>
  </si>
  <si>
    <t>Board of Appeals</t>
  </si>
  <si>
    <t>001-013-5510</t>
  </si>
  <si>
    <t>Office Expense</t>
  </si>
  <si>
    <t>001-013-5542</t>
  </si>
  <si>
    <t>001-013-5508</t>
  </si>
  <si>
    <t>Extra Help</t>
  </si>
  <si>
    <t>001-013-5555</t>
  </si>
  <si>
    <t>Travel</t>
  </si>
  <si>
    <t>Total Zoning</t>
  </si>
  <si>
    <t>EMERGENCY SERVICES AND DISASTER AGENCY</t>
  </si>
  <si>
    <t>001-014-5501</t>
  </si>
  <si>
    <t>001-014-5542</t>
  </si>
  <si>
    <t>Contractual Service</t>
  </si>
  <si>
    <t>001-014-5512</t>
  </si>
  <si>
    <t>Radio Maintenance</t>
  </si>
  <si>
    <t>001-014-5555</t>
  </si>
  <si>
    <t>001-014-5636</t>
  </si>
  <si>
    <t>Pike County Emergency Corps</t>
  </si>
  <si>
    <t>001-014-5540</t>
  </si>
  <si>
    <t>001-014-5529</t>
  </si>
  <si>
    <t>Workshop Train &amp; Education</t>
  </si>
  <si>
    <t>001-014-5510</t>
  </si>
  <si>
    <t>Office Supplies</t>
  </si>
  <si>
    <t>001-014-5511</t>
  </si>
  <si>
    <t>Vehicle Maintenance</t>
  </si>
  <si>
    <t>001-014-5570</t>
  </si>
  <si>
    <t>Miscellaneous</t>
  </si>
  <si>
    <t>001-014-5678</t>
  </si>
  <si>
    <t>EOC Maintenance &amp; Fuel</t>
  </si>
  <si>
    <t>Emergency Fund</t>
  </si>
  <si>
    <t>001-014-5767</t>
  </si>
  <si>
    <t>Weather Spotter Program</t>
  </si>
  <si>
    <t>001-014-5485</t>
  </si>
  <si>
    <t>001-014-5521</t>
  </si>
  <si>
    <t>Vehicle Equipment</t>
  </si>
  <si>
    <t>Vehicle Purchase</t>
  </si>
  <si>
    <t>001-014-5768</t>
  </si>
  <si>
    <t>Hyper Reach</t>
  </si>
  <si>
    <t>001-014-5520</t>
  </si>
  <si>
    <t>Uniforms/Apparel</t>
  </si>
  <si>
    <t>001-014-5535</t>
  </si>
  <si>
    <t>Total ESDA</t>
  </si>
  <si>
    <t>SUPERVISOR OF ASSESSMENTS OFFICE</t>
  </si>
  <si>
    <t>001-015-5501</t>
  </si>
  <si>
    <t>Supervisor Salary</t>
  </si>
  <si>
    <t>001-015-5503</t>
  </si>
  <si>
    <t>001-015-5508</t>
  </si>
  <si>
    <t>001-015-5742</t>
  </si>
  <si>
    <t>Part Time Help Mapping</t>
  </si>
  <si>
    <t>001-015-5510</t>
  </si>
  <si>
    <t>001-015-5577</t>
  </si>
  <si>
    <t>001-015-5572</t>
  </si>
  <si>
    <t>001-015-5483</t>
  </si>
  <si>
    <t>Quadrennial</t>
  </si>
  <si>
    <t>001-015-5555</t>
  </si>
  <si>
    <t>Travel and Schooling</t>
  </si>
  <si>
    <t xml:space="preserve">Tax Cycle Hardware &amp; </t>
  </si>
  <si>
    <t>001-015-5668</t>
  </si>
  <si>
    <t>Software</t>
  </si>
  <si>
    <t>001-015-5570</t>
  </si>
  <si>
    <t>001-015-5485</t>
  </si>
  <si>
    <t>Total Supervisor of</t>
  </si>
  <si>
    <t>Assessments Office</t>
  </si>
  <si>
    <t>CODE HEARING OFFICE</t>
  </si>
  <si>
    <t>ANNUAL APPROPRIATIONS</t>
  </si>
  <si>
    <t>001-099-5740</t>
  </si>
  <si>
    <t>Salary</t>
  </si>
  <si>
    <t>001-099-5552</t>
  </si>
  <si>
    <t>Code Hearing Clerk</t>
  </si>
  <si>
    <t>001-099-5510</t>
  </si>
  <si>
    <t xml:space="preserve">Total Code Hearing </t>
  </si>
  <si>
    <t>ANIMAL CONTROL</t>
  </si>
  <si>
    <t>001-101-5501</t>
  </si>
  <si>
    <t>Warden Salary</t>
  </si>
  <si>
    <t>001-101-5504</t>
  </si>
  <si>
    <t>Assistant Warden Salary</t>
  </si>
  <si>
    <t>001-101-5511</t>
  </si>
  <si>
    <t>001-101-5510</t>
  </si>
  <si>
    <t>001-101-5536</t>
  </si>
  <si>
    <t xml:space="preserve">Utilities </t>
  </si>
  <si>
    <t>Building Maintenance</t>
  </si>
  <si>
    <t>001-101-5593</t>
  </si>
  <si>
    <t>Veterinary Services</t>
  </si>
  <si>
    <t>001-101-5520</t>
  </si>
  <si>
    <t>001-101-5529</t>
  </si>
  <si>
    <t>Training</t>
  </si>
  <si>
    <t>001-101-5577</t>
  </si>
  <si>
    <t>Personell</t>
  </si>
  <si>
    <t>001-101-5508</t>
  </si>
  <si>
    <t>Part-time Help</t>
  </si>
  <si>
    <t>COUNTY HIGHWAY AND EQUIPMENT RENTAL FUND</t>
  </si>
  <si>
    <t>002-&gt;002-020-4400</t>
  </si>
  <si>
    <t>Intergovernmental</t>
  </si>
  <si>
    <t>002-&gt;002-020-4601</t>
  </si>
  <si>
    <t>Other Intergovernmental</t>
  </si>
  <si>
    <t>Federal Grants</t>
  </si>
  <si>
    <t>002-&gt;002-020-4425</t>
  </si>
  <si>
    <t>002-&gt;002-020-4424</t>
  </si>
  <si>
    <t>Revenue from Services</t>
  </si>
  <si>
    <t>002-&gt;002-020-4602</t>
  </si>
  <si>
    <t>Sale of Equipment/Other</t>
  </si>
  <si>
    <t>002-&gt;002-020-4402</t>
  </si>
  <si>
    <t>070-&gt;070-470-4402</t>
  </si>
  <si>
    <t>002-&gt;002-020-4407</t>
  </si>
  <si>
    <t>002-&gt;002-020-5590</t>
  </si>
  <si>
    <t>Transportation</t>
  </si>
  <si>
    <t>002-&gt;002-020-5501</t>
  </si>
  <si>
    <t>002-&gt;002-020-5583</t>
  </si>
  <si>
    <t>Maintenance of Roads &amp;</t>
  </si>
  <si>
    <t>Bridges - Labor</t>
  </si>
  <si>
    <t>002-&gt;002-020-5584</t>
  </si>
  <si>
    <t>Bridges - Materials</t>
  </si>
  <si>
    <t>002-&gt;002-020-5585</t>
  </si>
  <si>
    <t>Fuel, Oil and Grease</t>
  </si>
  <si>
    <t>002-&gt;002-020-5510</t>
  </si>
  <si>
    <t>002-&gt;002-020-5586</t>
  </si>
  <si>
    <t>Garage Expense</t>
  </si>
  <si>
    <t>002-&gt;002-020-5543</t>
  </si>
  <si>
    <t>Repairs &amp; Maintenance</t>
  </si>
  <si>
    <t>002-&gt;002-020-5485</t>
  </si>
  <si>
    <t>002-&gt;002-020-5521</t>
  </si>
  <si>
    <t>002-&gt;002-020-5570</t>
  </si>
  <si>
    <t>002-&gt;002-020-5582</t>
  </si>
  <si>
    <t>002-&gt;002-020-5589</t>
  </si>
  <si>
    <t>070-&gt;070-470-5860</t>
  </si>
  <si>
    <t>002-&gt;002-000-3300</t>
  </si>
  <si>
    <t>070-&gt;070-000-3300</t>
  </si>
  <si>
    <t>ROAD AND BRIDGE FUND</t>
  </si>
  <si>
    <t>003-&gt;003-022-4400</t>
  </si>
  <si>
    <t>003-&gt;003-022-4601</t>
  </si>
  <si>
    <t>003-&gt;003-022-4402</t>
  </si>
  <si>
    <t>003-&gt;003-022-4407</t>
  </si>
  <si>
    <t>Other Revenue</t>
  </si>
  <si>
    <t>003-&gt;5300.100</t>
  </si>
  <si>
    <t>003-&gt;5600.000</t>
  </si>
  <si>
    <t>003-&gt;003-000-3300</t>
  </si>
  <si>
    <t>AID MATCHING FUND</t>
  </si>
  <si>
    <t>004-&gt;004-024-4400</t>
  </si>
  <si>
    <t>004-&gt;004-024-4601</t>
  </si>
  <si>
    <t>Intergovernmental:</t>
  </si>
  <si>
    <t>Federal Grant</t>
  </si>
  <si>
    <t>State Grant</t>
  </si>
  <si>
    <t>004-&gt;004-024-4402</t>
  </si>
  <si>
    <t>004-&gt;004-024-5681</t>
  </si>
  <si>
    <t>Construction and Repairs</t>
  </si>
  <si>
    <t>004-&gt;004-024-5501</t>
  </si>
  <si>
    <t>Labor</t>
  </si>
  <si>
    <t>004-&gt;004-024-5590</t>
  </si>
  <si>
    <t>004-&gt;004-024-5485</t>
  </si>
  <si>
    <t>.</t>
  </si>
  <si>
    <t>004-&gt;004-000-3300</t>
  </si>
  <si>
    <t>MOTOR FUEL TAX FUND</t>
  </si>
  <si>
    <t>071-&gt;071-471-4439</t>
  </si>
  <si>
    <t>071-&gt;071-471-4452 wf</t>
  </si>
  <si>
    <t>Motor Fuel Tax</t>
  </si>
  <si>
    <t>071-&gt;071-471-4453 wf</t>
  </si>
  <si>
    <t>071-&gt;071-471-4454 wf</t>
  </si>
  <si>
    <t>State Grants</t>
  </si>
  <si>
    <t>State Expense</t>
  </si>
  <si>
    <t>071-&gt;071-471-4460</t>
  </si>
  <si>
    <t>071-&gt;071-471-4450</t>
  </si>
  <si>
    <t xml:space="preserve">   Reimbursements</t>
  </si>
  <si>
    <t>071-&gt;071-471-4402</t>
  </si>
  <si>
    <t>071-&gt;071-471-4487</t>
  </si>
  <si>
    <t>071-&gt;5300.100</t>
  </si>
  <si>
    <t>Revenue Over (Under) Expenditures</t>
  </si>
  <si>
    <t>071-&gt;4900.300</t>
  </si>
  <si>
    <t>071-&gt;5900.300</t>
  </si>
  <si>
    <t>071-&gt;071-000-3300</t>
  </si>
  <si>
    <t>TUBERCULOSIS FUND</t>
  </si>
  <si>
    <t>005-&gt;005-030-4400</t>
  </si>
  <si>
    <t>005-&gt;005-030-4402</t>
  </si>
  <si>
    <t xml:space="preserve">Contractual-Co. Health </t>
  </si>
  <si>
    <t>005-&gt;005-030-5652</t>
  </si>
  <si>
    <t>Department</t>
  </si>
  <si>
    <t>005-&gt;005-000-3300</t>
  </si>
  <si>
    <t>MUNICIPAL RETIREMENT FUND</t>
  </si>
  <si>
    <t>006-&gt;006-040-4400</t>
  </si>
  <si>
    <t>006-&gt;006-040-4409</t>
  </si>
  <si>
    <t>Replacement Taxes</t>
  </si>
  <si>
    <t>006-&gt;006-040-4402</t>
  </si>
  <si>
    <t>006-&gt;4600.500.00</t>
  </si>
  <si>
    <t>006-&gt;006-040-5588</t>
  </si>
  <si>
    <t>Municipal Retirement</t>
  </si>
  <si>
    <t>006-&gt;4999</t>
  </si>
  <si>
    <t>006-&gt;006-000-3300</t>
  </si>
  <si>
    <t xml:space="preserve">                   </t>
  </si>
  <si>
    <t>MENTAL HEALTH FUND</t>
  </si>
  <si>
    <t>007-&gt;007-031-4400</t>
  </si>
  <si>
    <t xml:space="preserve">Counseling Center of </t>
  </si>
  <si>
    <t>007-&gt;007-031-5789</t>
  </si>
  <si>
    <t>Pike County</t>
  </si>
  <si>
    <t>007-&gt;007-000-3300</t>
  </si>
  <si>
    <t>HEALTH DEPARTMENT FUND</t>
  </si>
  <si>
    <t>008-&gt;008-034-4400</t>
  </si>
  <si>
    <t>008-&gt;4500.160.00</t>
  </si>
  <si>
    <t>Local Grants</t>
  </si>
  <si>
    <t>008-&gt;4500.140.15</t>
  </si>
  <si>
    <t>008-&gt;4500.150.15</t>
  </si>
  <si>
    <t>Revenue from Services:</t>
  </si>
  <si>
    <t>Private Patient's Fees</t>
  </si>
  <si>
    <t>008-&gt;4600.300.00</t>
  </si>
  <si>
    <t>Medicare</t>
  </si>
  <si>
    <t>Medicaid</t>
  </si>
  <si>
    <t>Enviromental Health</t>
  </si>
  <si>
    <t>Private Insurance</t>
  </si>
  <si>
    <t>008-&gt;008-034-4434</t>
  </si>
  <si>
    <t>TB Contract</t>
  </si>
  <si>
    <t>008-&gt;008-034-4407</t>
  </si>
  <si>
    <t>008-&gt;4600.100</t>
  </si>
  <si>
    <t>008-&gt;008-034-4402</t>
  </si>
  <si>
    <t>008-&gt;008-034-5520</t>
  </si>
  <si>
    <t xml:space="preserve">Salaries </t>
  </si>
  <si>
    <t>008-&gt;008-034-5555</t>
  </si>
  <si>
    <t>Mileage and Travel Expense</t>
  </si>
  <si>
    <t>008-&gt;008-034-5510</t>
  </si>
  <si>
    <t>008-&gt;008-034-5516</t>
  </si>
  <si>
    <t>Medical Supplies</t>
  </si>
  <si>
    <t>008-&gt;008-034-5543</t>
  </si>
  <si>
    <t>Maintenance and Repairs</t>
  </si>
  <si>
    <t>008-&gt;008-034-5778</t>
  </si>
  <si>
    <t>Utilities and Office Expense</t>
  </si>
  <si>
    <t>008-&gt;008-034-5542</t>
  </si>
  <si>
    <t>Professional Contracts</t>
  </si>
  <si>
    <t>008-&gt;008-034-5551</t>
  </si>
  <si>
    <t xml:space="preserve">Insurance </t>
  </si>
  <si>
    <t>008-&gt;008-034-5521</t>
  </si>
  <si>
    <t xml:space="preserve">Equipment Lease </t>
  </si>
  <si>
    <t>008-&gt;008-034-5769</t>
  </si>
  <si>
    <t>Adv/Outreach</t>
  </si>
  <si>
    <t>008-&gt;008-034-5570</t>
  </si>
  <si>
    <t>008-&gt;051-411-5570</t>
  </si>
  <si>
    <t>008-&gt;008-007-5561</t>
  </si>
  <si>
    <t>008-&gt;008-034-5485</t>
  </si>
  <si>
    <t>008-&gt;008-034-5581</t>
  </si>
  <si>
    <t>008-&gt;5550</t>
  </si>
  <si>
    <t>008-&gt;008-000-3300</t>
  </si>
  <si>
    <t>008-&gt;051-000-3300</t>
  </si>
  <si>
    <t>LIABILITY INSURANCE FUND</t>
  </si>
  <si>
    <t>009-&gt;009-045-4400</t>
  </si>
  <si>
    <t>009-&gt;009-045-4402</t>
  </si>
  <si>
    <t>009-&gt;4600.500.00</t>
  </si>
  <si>
    <t>Donations and Other</t>
  </si>
  <si>
    <t>009-&gt;009-045-5550</t>
  </si>
  <si>
    <t>Liability Insurance</t>
  </si>
  <si>
    <t>009-&gt;009-045-5531</t>
  </si>
  <si>
    <t>Deductible Reimbursement</t>
  </si>
  <si>
    <t>009-&gt;009-045-5749</t>
  </si>
  <si>
    <t>Administrative Fee</t>
  </si>
  <si>
    <t>009-&gt;009-045-5522</t>
  </si>
  <si>
    <t>Policy Printing</t>
  </si>
  <si>
    <t>009-&gt;009-045-5628</t>
  </si>
  <si>
    <t>Risk Management</t>
  </si>
  <si>
    <t>009-&gt;009-045-5582</t>
  </si>
  <si>
    <t>Interest Expense</t>
  </si>
  <si>
    <t>009-&gt;009-045-5653</t>
  </si>
  <si>
    <t>Reinsurance/Other</t>
  </si>
  <si>
    <t>009-&gt;009-000-3300</t>
  </si>
  <si>
    <t>SOCIAL SECURITY FUND</t>
  </si>
  <si>
    <t>011-&gt;011-055-4400</t>
  </si>
  <si>
    <t>011-&gt;011-055-4402</t>
  </si>
  <si>
    <t>011-&gt;4600.500.00</t>
  </si>
  <si>
    <t>011-&gt;4999</t>
  </si>
  <si>
    <t>Social Security</t>
  </si>
  <si>
    <t>011-&gt;011-000-3300</t>
  </si>
  <si>
    <t>RABIES FUND</t>
  </si>
  <si>
    <t>012-&gt;012-057-4406</t>
  </si>
  <si>
    <t>Licenses &amp; Permits-Tags</t>
  </si>
  <si>
    <t>012-&gt;012-057-4402</t>
  </si>
  <si>
    <t>Donations and Others</t>
  </si>
  <si>
    <t>012-&gt;012-057-5510</t>
  </si>
  <si>
    <t>Administration</t>
  </si>
  <si>
    <t>012-&gt;012-057-5728</t>
  </si>
  <si>
    <t>Animal Loss</t>
  </si>
  <si>
    <t>012-&gt;012-057-5485</t>
  </si>
  <si>
    <t>012-&gt;3600.100.20</t>
  </si>
  <si>
    <t>LAW LIBRARY FUND</t>
  </si>
  <si>
    <t>Fines and Forfeitures</t>
  </si>
  <si>
    <t>013-&gt;013-060-4404</t>
  </si>
  <si>
    <t>-Circuit Clerk</t>
  </si>
  <si>
    <t>013-&gt;013-060-4477</t>
  </si>
  <si>
    <t>Revenue other Counties</t>
  </si>
  <si>
    <t>013-&gt;013-060-4402</t>
  </si>
  <si>
    <t>013-&gt;013-060-5640</t>
  </si>
  <si>
    <t>Books and Publications</t>
  </si>
  <si>
    <t>013-&gt;013-060-5570</t>
  </si>
  <si>
    <t>013-&gt;5900.300</t>
  </si>
  <si>
    <t>013-&gt;013-000-3300</t>
  </si>
  <si>
    <t>CHILD SUPPORT FEE FUND</t>
  </si>
  <si>
    <t>014-&gt;4600.300.00</t>
  </si>
  <si>
    <t>014-&gt;4600.400.00</t>
  </si>
  <si>
    <t>014-&gt;014-062-5673</t>
  </si>
  <si>
    <t>Deputy Clerk Salary &amp; Fringes</t>
  </si>
  <si>
    <t>014-&gt;014-062-5700</t>
  </si>
  <si>
    <t>014-&gt;5900.300</t>
  </si>
  <si>
    <t>014-&gt;014-000-3300</t>
  </si>
  <si>
    <t>COUNTY CLERK DOCUMENT STORAGE FUND</t>
  </si>
  <si>
    <t>015-&gt;015-064-4405</t>
  </si>
  <si>
    <t>015-&gt;4600.400.00</t>
  </si>
  <si>
    <t>015-&gt;015-064-5594</t>
  </si>
  <si>
    <t>Document Storage</t>
  </si>
  <si>
    <t>015-&gt;015-064-5485</t>
  </si>
  <si>
    <t>015-&gt;015-000-3300</t>
  </si>
  <si>
    <t>COURT SYSTEM FUND</t>
  </si>
  <si>
    <t>016-&gt;016-066-4404</t>
  </si>
  <si>
    <t>016-&gt;016-066-4402</t>
  </si>
  <si>
    <t>016-&gt;016-066-5510</t>
  </si>
  <si>
    <t>Court Supplies &amp; Expense</t>
  </si>
  <si>
    <t>Administration Stipend</t>
  </si>
  <si>
    <t>016-&gt;016-066-5485</t>
  </si>
  <si>
    <t>016-&gt;5900.300</t>
  </si>
  <si>
    <t>016-&gt;016-000-3300</t>
  </si>
  <si>
    <t>COURT AUTOMATION FUND</t>
  </si>
  <si>
    <t>021-&gt;021-082-4404</t>
  </si>
  <si>
    <t>021-&gt;021-082-4402</t>
  </si>
  <si>
    <t>021-&gt;021-082-5510</t>
  </si>
  <si>
    <t>021-&gt;021-082-5501</t>
  </si>
  <si>
    <t>021-&gt;021-082-5521</t>
  </si>
  <si>
    <t>021-&gt;021-082-4477</t>
  </si>
  <si>
    <t>021-&gt;5900.300</t>
  </si>
  <si>
    <t>021-&gt;021-000-3300</t>
  </si>
  <si>
    <t xml:space="preserve">FUND BALANCE, BEGINNING </t>
  </si>
  <si>
    <t xml:space="preserve">       </t>
  </si>
  <si>
    <t>PROBATION SERVICES FUND</t>
  </si>
  <si>
    <t>022-&gt;4600.300.00</t>
  </si>
  <si>
    <t>022-&gt;022-083-4402</t>
  </si>
  <si>
    <t>022-&gt;022-083-5625</t>
  </si>
  <si>
    <t>022-&gt;022-083-5510</t>
  </si>
  <si>
    <t>022-&gt;022-083-5642</t>
  </si>
  <si>
    <t>Professional Services</t>
  </si>
  <si>
    <t>022-&gt;5900.300</t>
  </si>
  <si>
    <t>022-&gt;3600.100.20</t>
  </si>
  <si>
    <t>DRUG ENFORCEMENT FUND</t>
  </si>
  <si>
    <t>025-&gt;4600.200</t>
  </si>
  <si>
    <t>Fines and Forfeits</t>
  </si>
  <si>
    <t>025-&gt;025-090-5510</t>
  </si>
  <si>
    <t>Investigations</t>
  </si>
  <si>
    <t>025-&gt;3600.100.20</t>
  </si>
  <si>
    <t>DARE FUND</t>
  </si>
  <si>
    <t>026-&gt;4600.200</t>
  </si>
  <si>
    <t>026-&gt;5150</t>
  </si>
  <si>
    <t xml:space="preserve">Revenue Over (Under) </t>
  </si>
  <si>
    <t>026-&gt;3600.100.20</t>
  </si>
  <si>
    <t>JUDICIAL SECURITY FUND</t>
  </si>
  <si>
    <t>027-&gt;027-086-4444</t>
  </si>
  <si>
    <t>027-&gt;4600.400.00</t>
  </si>
  <si>
    <t>027-&gt;4600.500.00</t>
  </si>
  <si>
    <t>027-&gt;027-086-5635</t>
  </si>
  <si>
    <t>Bailiff's Salary</t>
  </si>
  <si>
    <t>027-&gt;5900.300</t>
  </si>
  <si>
    <t>027-&gt;027-000-3300</t>
  </si>
  <si>
    <t>COUNTY TREASURER AUTOMATION FEE FUND</t>
  </si>
  <si>
    <t>030-&gt;030-089-4495</t>
  </si>
  <si>
    <t>030-&gt;030-089-4402</t>
  </si>
  <si>
    <t>030-&gt;030-089-5670</t>
  </si>
  <si>
    <t>030-&gt;030-089-5501</t>
  </si>
  <si>
    <t>030-&gt;030-089-5485</t>
  </si>
  <si>
    <t>030-&gt;5900.300</t>
  </si>
  <si>
    <t>030-&gt;030-000-3300</t>
  </si>
  <si>
    <t>GIS FUND</t>
  </si>
  <si>
    <t xml:space="preserve">    </t>
  </si>
  <si>
    <t>037-&gt;037-096-4506</t>
  </si>
  <si>
    <t>Reimbursement - Health</t>
  </si>
  <si>
    <t>Reimbursement- Ambulance</t>
  </si>
  <si>
    <t>Reimbursement Managed IT</t>
  </si>
  <si>
    <t>Reimb-Elections</t>
  </si>
  <si>
    <t>037-&gt;037-096-4402</t>
  </si>
  <si>
    <t>037-&gt;037-096-5494</t>
  </si>
  <si>
    <t>Website</t>
  </si>
  <si>
    <t>037-&gt;037-096-5475</t>
  </si>
  <si>
    <t>Mapping WTH</t>
  </si>
  <si>
    <t>037-&gt;037-096-5521</t>
  </si>
  <si>
    <t>Hardware</t>
  </si>
  <si>
    <t>037-&gt;037-096-5770</t>
  </si>
  <si>
    <t>Information Technology</t>
  </si>
  <si>
    <t>GIS/IT Stipend</t>
  </si>
  <si>
    <t>037-&gt;037-096-5721</t>
  </si>
  <si>
    <t xml:space="preserve">Devnet </t>
  </si>
  <si>
    <t>Revenue (Over) Under</t>
  </si>
  <si>
    <t>037-&gt;4900.300</t>
  </si>
  <si>
    <t>037-&gt;5900.300</t>
  </si>
  <si>
    <t>037-&gt;037-000-3300</t>
  </si>
  <si>
    <t>CIRCUIT CLERK DOCUMENT STORAGE FUND</t>
  </si>
  <si>
    <t>034-&gt;034-098-4404</t>
  </si>
  <si>
    <t>034-&gt;034-098-4402</t>
  </si>
  <si>
    <t>034-&gt;034-098-5501</t>
  </si>
  <si>
    <t>034-&gt;034-098-5594</t>
  </si>
  <si>
    <t xml:space="preserve">   Expenditures</t>
  </si>
  <si>
    <t>034-&gt;4900.300</t>
  </si>
  <si>
    <t>034-&gt;5900.300</t>
  </si>
  <si>
    <t>034-&gt;034-000-3300</t>
  </si>
  <si>
    <t>COUNTY RECORDER FUND</t>
  </si>
  <si>
    <t>035-&gt;035-100-4301</t>
  </si>
  <si>
    <t>035-&gt;035-100-4402</t>
  </si>
  <si>
    <t>035-&gt;4600.500.00</t>
  </si>
  <si>
    <t>035-&gt;035-100-5495</t>
  </si>
  <si>
    <t>035-&gt;035-000-3300</t>
  </si>
  <si>
    <t>EMERGENCY TELEPHONE FUND</t>
  </si>
  <si>
    <t>040-&gt;040-104-4433</t>
  </si>
  <si>
    <t>040-&gt;040-104-4402</t>
  </si>
  <si>
    <t>040-&gt;4600.500.00</t>
  </si>
  <si>
    <t>Public Safety:</t>
  </si>
  <si>
    <t>040-&gt;040-104-5501</t>
  </si>
  <si>
    <t>040-&gt;040-104-5551</t>
  </si>
  <si>
    <t>Health Insurance</t>
  </si>
  <si>
    <t>040-&gt;040-104-5540</t>
  </si>
  <si>
    <t>Utilities/Telephone</t>
  </si>
  <si>
    <t>040-&gt;040-104-5510</t>
  </si>
  <si>
    <t>040-&gt;040-104-5518</t>
  </si>
  <si>
    <t>Overtime and Holidays</t>
  </si>
  <si>
    <t>040-&gt;040-104-5523</t>
  </si>
  <si>
    <t>040-&gt;040-104-5746</t>
  </si>
  <si>
    <t>Dues &amp; Licenses</t>
  </si>
  <si>
    <t>040-&gt;040-104-5529</t>
  </si>
  <si>
    <t>040-&gt;040-104-5485</t>
  </si>
  <si>
    <t>040-&gt;040-104-5570</t>
  </si>
  <si>
    <t xml:space="preserve">  </t>
  </si>
  <si>
    <t>040-&gt;5900.300</t>
  </si>
  <si>
    <t>040-&gt;040-000-3300</t>
  </si>
  <si>
    <t>AMBULANCE  FUND</t>
  </si>
  <si>
    <t>OPERATING REVENUE</t>
  </si>
  <si>
    <t>033-&gt;4000.010.10</t>
  </si>
  <si>
    <t>Ambulance Fees</t>
  </si>
  <si>
    <t>033-&gt;4000.030</t>
  </si>
  <si>
    <t>Sales Tax for Operations</t>
  </si>
  <si>
    <t>050-&gt;050-410-4407</t>
  </si>
  <si>
    <t>OPERATING EXPENSES</t>
  </si>
  <si>
    <t>Public Health and Welfare:</t>
  </si>
  <si>
    <t>033-&gt;033-102-5501</t>
  </si>
  <si>
    <t>Ambulance Administrator</t>
  </si>
  <si>
    <t>033-&gt;033-102-5504</t>
  </si>
  <si>
    <t xml:space="preserve">Secretary </t>
  </si>
  <si>
    <t>033-&gt;033-102-5643</t>
  </si>
  <si>
    <t>033-&gt;033-102-5551</t>
  </si>
  <si>
    <t>033-&gt;033-102-5660</t>
  </si>
  <si>
    <t>Employee Benefits</t>
  </si>
  <si>
    <t>033-&gt;033-102-5529</t>
  </si>
  <si>
    <t>033-&gt;033-102-5520</t>
  </si>
  <si>
    <t>033-&gt;033-102-5577</t>
  </si>
  <si>
    <t>033-&gt;033-102-5542</t>
  </si>
  <si>
    <t>Maintenance Contracts</t>
  </si>
  <si>
    <t>033-&gt;033-102-5510</t>
  </si>
  <si>
    <t>033-&gt;033-102-5512</t>
  </si>
  <si>
    <t>033-&gt;033-102-5535</t>
  </si>
  <si>
    <t>033-&gt;033-102-5511</t>
  </si>
  <si>
    <t>033-&gt;033-102-5540</t>
  </si>
  <si>
    <t>Telephone/Cellular</t>
  </si>
  <si>
    <t>033-&gt;033-102-5516</t>
  </si>
  <si>
    <t>033-&gt;033-102-5536</t>
  </si>
  <si>
    <t>Utilities</t>
  </si>
  <si>
    <t>033-&gt;033-102-5746</t>
  </si>
  <si>
    <t>License &amp; Fees</t>
  </si>
  <si>
    <t>033-&gt;033-102-5570</t>
  </si>
  <si>
    <t>033-&gt;033-102-5985</t>
  </si>
  <si>
    <t>050-&gt;050-410-5570</t>
  </si>
  <si>
    <t>033-&gt;033-102-5569</t>
  </si>
  <si>
    <t>Dispatch</t>
  </si>
  <si>
    <t>033-&gt;033-102-5880</t>
  </si>
  <si>
    <t xml:space="preserve">Depreciation </t>
  </si>
  <si>
    <t>033-&gt;033-102-5485</t>
  </si>
  <si>
    <t>033-&gt;033-102-5568</t>
  </si>
  <si>
    <t>Ambulance Building</t>
  </si>
  <si>
    <t>Total Operating Expenses</t>
  </si>
  <si>
    <t>Operating Income (Loss)</t>
  </si>
  <si>
    <t>NONOPERATING REVENUES (EXPENSES)</t>
  </si>
  <si>
    <t>033-&gt;6800.000</t>
  </si>
  <si>
    <t>033-&gt;6700.000</t>
  </si>
  <si>
    <t>Interest Income</t>
  </si>
  <si>
    <t>050-&gt;050-410-4402</t>
  </si>
  <si>
    <t>Net Income (Loss) Before Transfers</t>
  </si>
  <si>
    <t>033-&gt;5900.300</t>
  </si>
  <si>
    <t>Change in Net Position</t>
  </si>
  <si>
    <t>033-&gt;033-000-3300</t>
  </si>
  <si>
    <t>050-&gt;050-000-3300</t>
  </si>
  <si>
    <t>TOWNSHIP ENGINEERING REVOLVING FUND</t>
  </si>
  <si>
    <t>080-&gt;4600.300.00</t>
  </si>
  <si>
    <t>080-&gt;080-480-4402</t>
  </si>
  <si>
    <t>080-&gt;080-480-5501</t>
  </si>
  <si>
    <t>080-&gt;080-480-5570</t>
  </si>
  <si>
    <t xml:space="preserve">Other </t>
  </si>
  <si>
    <t>080-&gt;080-000-3300</t>
  </si>
  <si>
    <t>CIRCUIT CLERK OPERATIONS &amp; ADMIN FUND</t>
  </si>
  <si>
    <t>043-&gt;043-403-4404</t>
  </si>
  <si>
    <t>083-&gt;083-106-4404</t>
  </si>
  <si>
    <t>043-&gt;043-403-4402</t>
  </si>
  <si>
    <t>043-&gt;043-403-5495</t>
  </si>
  <si>
    <t>Administrative</t>
  </si>
  <si>
    <t>043-&gt;043-403-5529</t>
  </si>
  <si>
    <t>Training/Travel</t>
  </si>
  <si>
    <t>043-&gt;043-403-5570</t>
  </si>
  <si>
    <t>043-&gt;043-000-3300</t>
  </si>
  <si>
    <t>083-&gt;083-000-3300</t>
  </si>
  <si>
    <t>DUI ENFORCEMENT FUND</t>
  </si>
  <si>
    <t>058-&gt;058-063-4444</t>
  </si>
  <si>
    <t>Fines &amp; Forfeits</t>
  </si>
  <si>
    <t>058-&gt;058-063-5510</t>
  </si>
  <si>
    <t>058-&gt;058-000-3300</t>
  </si>
  <si>
    <t>STATES ATTORNEY RECORDS AUTOMATION FUND</t>
  </si>
  <si>
    <t>047-&gt;047-407-4404</t>
  </si>
  <si>
    <t>047-&gt;047-407-5510</t>
  </si>
  <si>
    <t>047-&gt;047-000-3300</t>
  </si>
  <si>
    <t>PIKE COUNTY ILLINOIS</t>
  </si>
  <si>
    <t>SUPERVISOR OF ASSESSMENTS FEES</t>
  </si>
  <si>
    <t>Year ending November 30,</t>
  </si>
  <si>
    <t>Copies</t>
  </si>
  <si>
    <t>Misc. Exxpenses</t>
  </si>
  <si>
    <t>FUND BALANCE BEGINNING</t>
  </si>
  <si>
    <t>FUND BALANCE ENDING</t>
  </si>
  <si>
    <t>,</t>
  </si>
  <si>
    <t>CIRCUIT CLERK ELECTRONIC FILING FUND</t>
  </si>
  <si>
    <t>Annual Appropriations</t>
  </si>
  <si>
    <t>Budget</t>
  </si>
  <si>
    <t>E-File Fees</t>
  </si>
  <si>
    <t>Total Expenses</t>
  </si>
  <si>
    <t>AMERICAN RECOVERY PLAN FUND</t>
  </si>
  <si>
    <t>Appropraitions</t>
  </si>
  <si>
    <t xml:space="preserve">Administration </t>
  </si>
  <si>
    <t xml:space="preserve">Capital outlay </t>
  </si>
  <si>
    <t>Hazard Pay</t>
  </si>
  <si>
    <t>Backscanning</t>
  </si>
  <si>
    <t>GIS_Aerial</t>
  </si>
  <si>
    <t>Total</t>
  </si>
  <si>
    <t>Public Safety</t>
  </si>
  <si>
    <t>Fines-State's Atty Drug Forfeiture</t>
  </si>
  <si>
    <t xml:space="preserve">Fines and Forfeits-Sheriff's Fees </t>
  </si>
  <si>
    <t>State Covered Benefits</t>
  </si>
  <si>
    <t>Travel and Education</t>
  </si>
  <si>
    <t>Rent and Office Expense</t>
  </si>
  <si>
    <t>Proceeds of Long-Term Debt</t>
  </si>
  <si>
    <t>Net Change in Fund Balance</t>
  </si>
  <si>
    <t>Interfund Transfers</t>
  </si>
  <si>
    <t>Transfers</t>
  </si>
  <si>
    <t>REVOLVING LOAN FUND</t>
  </si>
  <si>
    <t>Bad Debts</t>
  </si>
  <si>
    <t>Administration Fees</t>
  </si>
  <si>
    <t>Website Development</t>
  </si>
  <si>
    <t>Mapping</t>
  </si>
  <si>
    <t>Technology Upgrades</t>
  </si>
  <si>
    <t>COUNTY RECORDER SPECIAL FUND</t>
  </si>
  <si>
    <t>Proceeds from Long Term Debt</t>
  </si>
  <si>
    <t>Local Government Grant</t>
  </si>
  <si>
    <t xml:space="preserve">Employee Benefits-IMRF Adjustment </t>
  </si>
  <si>
    <t>for GASB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</si>
</sst>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0_);\(0\)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Helv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/>
  </cellStyleXfs>
  <cellXfs count="88">
    <xf numFmtId="0" fontId="0" fillId="0" borderId="0" xfId="0"/>
    <xf numFmtId="0" fontId="1" fillId="0" borderId="0" xfId="0" applyFont="1"/>
    <xf numFmtId="37" fontId="1" fillId="0" borderId="0" xfId="0" applyNumberFormat="1" applyFont="1"/>
    <xf numFmtId="37" fontId="1" fillId="0" borderId="1" xfId="0" applyNumberFormat="1" applyFont="1" applyBorder="1"/>
    <xf numFmtId="37" fontId="1" fillId="0" borderId="2" xfId="0" applyNumberFormat="1" applyFont="1" applyBorder="1"/>
    <xf numFmtId="164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3" xfId="0" applyNumberFormat="1" applyFont="1" applyBorder="1"/>
    <xf numFmtId="37" fontId="1" fillId="0" borderId="4" xfId="0" applyNumberFormat="1" applyFont="1" applyBorder="1"/>
    <xf numFmtId="38" fontId="1" fillId="0" borderId="0" xfId="0" applyNumberFormat="1" applyFont="1"/>
    <xf numFmtId="38" fontId="1" fillId="0" borderId="4" xfId="0" applyNumberFormat="1" applyFont="1" applyBorder="1"/>
    <xf numFmtId="38" fontId="1" fillId="0" borderId="5" xfId="0" applyNumberFormat="1" applyFont="1" applyBorder="1"/>
    <xf numFmtId="37" fontId="1" fillId="0" borderId="5" xfId="0" applyNumberFormat="1" applyFont="1" applyBorder="1"/>
    <xf numFmtId="37" fontId="1" fillId="0" borderId="4" xfId="0" applyNumberFormat="1" applyFont="1" applyBorder="1" applyAlignment="1">
      <alignment horizontal="right"/>
    </xf>
    <xf numFmtId="37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1" applyNumberFormat="1" applyFont="1" applyFill="1"/>
    <xf numFmtId="37" fontId="1" fillId="0" borderId="4" xfId="1" applyNumberFormat="1" applyFont="1" applyFill="1" applyBorder="1"/>
    <xf numFmtId="37" fontId="1" fillId="0" borderId="5" xfId="1" applyNumberFormat="1" applyFont="1" applyFill="1" applyBorder="1"/>
    <xf numFmtId="37" fontId="1" fillId="0" borderId="0" xfId="1" applyNumberFormat="1" applyFont="1" applyFill="1" applyBorder="1"/>
    <xf numFmtId="49" fontId="1" fillId="0" borderId="0" xfId="0" applyNumberFormat="1" applyFont="1" applyAlignment="1">
      <alignment horizontal="right"/>
    </xf>
    <xf numFmtId="4" fontId="1" fillId="0" borderId="0" xfId="0" applyNumberFormat="1" applyFont="1"/>
    <xf numFmtId="37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7" fontId="2" fillId="0" borderId="0" xfId="0" applyNumberFormat="1" applyFont="1"/>
    <xf numFmtId="37" fontId="1" fillId="0" borderId="2" xfId="0" applyNumberFormat="1" applyFont="1" applyBorder="1" applyAlignment="1">
      <alignment horizontal="right"/>
    </xf>
    <xf numFmtId="1" fontId="1" fillId="0" borderId="0" xfId="0" applyNumberFormat="1" applyFont="1"/>
    <xf numFmtId="1" fontId="1" fillId="0" borderId="0" xfId="0" applyNumberFormat="1" applyFont="1" applyAlignment="1">
      <alignment horizontal="left"/>
    </xf>
    <xf numFmtId="0" fontId="1" fillId="0" borderId="4" xfId="0" applyFont="1" applyBorder="1"/>
    <xf numFmtId="37" fontId="4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6" fillId="0" borderId="0" xfId="0" applyFont="1"/>
    <xf numFmtId="37" fontId="6" fillId="0" borderId="0" xfId="0" applyNumberFormat="1" applyFont="1"/>
    <xf numFmtId="164" fontId="6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6" fillId="0" borderId="2" xfId="0" applyNumberFormat="1" applyFont="1" applyBorder="1"/>
    <xf numFmtId="37" fontId="6" fillId="0" borderId="3" xfId="0" applyNumberFormat="1" applyFont="1" applyBorder="1"/>
    <xf numFmtId="37" fontId="6" fillId="0" borderId="4" xfId="0" applyNumberFormat="1" applyFont="1" applyBorder="1"/>
    <xf numFmtId="37" fontId="6" fillId="0" borderId="1" xfId="0" applyNumberFormat="1" applyFont="1" applyBorder="1"/>
    <xf numFmtId="38" fontId="6" fillId="0" borderId="0" xfId="0" applyNumberFormat="1" applyFont="1"/>
    <xf numFmtId="38" fontId="6" fillId="0" borderId="4" xfId="0" applyNumberFormat="1" applyFont="1" applyBorder="1"/>
    <xf numFmtId="38" fontId="6" fillId="0" borderId="5" xfId="0" applyNumberFormat="1" applyFont="1" applyBorder="1"/>
    <xf numFmtId="37" fontId="6" fillId="0" borderId="5" xfId="0" applyNumberFormat="1" applyFont="1" applyBorder="1"/>
    <xf numFmtId="37" fontId="6" fillId="0" borderId="4" xfId="0" applyNumberFormat="1" applyFont="1" applyBorder="1" applyAlignment="1">
      <alignment horizontal="right"/>
    </xf>
    <xf numFmtId="37" fontId="6" fillId="0" borderId="5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7" fontId="6" fillId="0" borderId="0" xfId="1" applyNumberFormat="1" applyFont="1" applyFill="1"/>
    <xf numFmtId="37" fontId="6" fillId="0" borderId="4" xfId="1" applyNumberFormat="1" applyFont="1" applyFill="1" applyBorder="1"/>
    <xf numFmtId="37" fontId="6" fillId="0" borderId="5" xfId="1" applyNumberFormat="1" applyFont="1" applyFill="1" applyBorder="1"/>
    <xf numFmtId="37" fontId="6" fillId="0" borderId="0" xfId="1" applyNumberFormat="1" applyFont="1" applyFill="1" applyBorder="1"/>
    <xf numFmtId="49" fontId="6" fillId="0" borderId="0" xfId="0" applyNumberFormat="1" applyFont="1" applyAlignment="1">
      <alignment horizontal="right"/>
    </xf>
    <xf numFmtId="4" fontId="6" fillId="0" borderId="0" xfId="0" applyNumberFormat="1" applyFont="1"/>
    <xf numFmtId="37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7" fontId="7" fillId="0" borderId="0" xfId="0" applyNumberFormat="1" applyFont="1"/>
    <xf numFmtId="37" fontId="6" fillId="0" borderId="2" xfId="0" applyNumberFormat="1" applyFont="1" applyBorder="1" applyAlignment="1">
      <alignment horizontal="right"/>
    </xf>
    <xf numFmtId="1" fontId="6" fillId="0" borderId="0" xfId="0" applyNumberFormat="1" applyFont="1"/>
    <xf numFmtId="1" fontId="6" fillId="0" borderId="0" xfId="0" applyNumberFormat="1" applyFont="1" applyAlignment="1">
      <alignment horizontal="left"/>
    </xf>
    <xf numFmtId="5" fontId="6" fillId="0" borderId="0" xfId="0" applyNumberFormat="1" applyFont="1"/>
    <xf numFmtId="37" fontId="5" fillId="0" borderId="0" xfId="0" applyNumberFormat="1" applyFont="1"/>
    <xf numFmtId="37" fontId="5" fillId="0" borderId="4" xfId="0" applyNumberFormat="1" applyFont="1" applyBorder="1"/>
    <xf numFmtId="3" fontId="6" fillId="0" borderId="0" xfId="0" applyNumberFormat="1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0" xfId="0" quotePrefix="1" applyFont="1"/>
    <xf numFmtId="49" fontId="9" fillId="0" borderId="0" xfId="2" applyNumberFormat="1" applyFont="1" applyAlignment="1">
      <alignment horizontal="left"/>
    </xf>
    <xf numFmtId="49" fontId="9" fillId="0" borderId="0" xfId="2" quotePrefix="1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quotePrefix="1" applyFont="1"/>
    <xf numFmtId="0" fontId="10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6" fillId="0" borderId="0" xfId="0" quotePrefix="1" applyFont="1"/>
    <xf numFmtId="3" fontId="5" fillId="0" borderId="4" xfId="0" applyNumberFormat="1" applyFont="1" applyBorder="1"/>
    <xf numFmtId="5" fontId="5" fillId="0" borderId="0" xfId="0" applyNumberFormat="1" applyFont="1"/>
    <xf numFmtId="37" fontId="6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right"/>
    </xf>
    <xf numFmtId="37" fontId="5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rf5" xfId="2" xr:uid="{6DA2E7AE-F83F-48DB-A96F-41ED50AE4D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626A0-98E1-4593-AF99-6C3CD71CCAD8}">
  <sheetPr>
    <pageSetUpPr fitToPage="1"/>
  </sheetPr>
  <dimension ref="A3:Y2995"/>
  <sheetViews>
    <sheetView showGridLines="0" tabSelected="1" topLeftCell="A561" zoomScaleNormal="100" workbookViewId="0">
      <selection activeCell="O81" sqref="O81"/>
    </sheetView>
  </sheetViews>
  <sheetFormatPr defaultColWidth="12.5546875" defaultRowHeight="13.2" x14ac:dyDescent="0.25"/>
  <cols>
    <col min="1" max="3" width="12.5546875" style="35"/>
    <col min="4" max="4" width="2.33203125" style="35" customWidth="1"/>
    <col min="5" max="5" width="2.44140625" style="35" customWidth="1"/>
    <col min="6" max="6" width="34.6640625" style="35" customWidth="1"/>
    <col min="7" max="7" width="2.33203125" style="35" customWidth="1"/>
    <col min="8" max="8" width="15.109375" style="35" customWidth="1"/>
    <col min="9" max="9" width="2.33203125" style="35" customWidth="1"/>
    <col min="10" max="10" width="13.88671875" style="35" customWidth="1"/>
    <col min="11" max="11" width="2.33203125" style="35" customWidth="1"/>
    <col min="12" max="12" width="14.109375" style="36" customWidth="1"/>
    <col min="13" max="13" width="2.33203125" style="35" customWidth="1"/>
    <col min="14" max="14" width="15.109375" style="35" customWidth="1"/>
    <col min="15" max="16384" width="12.5546875" style="35"/>
  </cols>
  <sheetData>
    <row r="3" spans="1:14" x14ac:dyDescent="0.25">
      <c r="A3" s="35" t="e">
        <f>+A3:N31H1A3:N53</f>
        <v>#NAME?</v>
      </c>
    </row>
    <row r="4" spans="1:14" ht="15.9" customHeight="1" x14ac:dyDescent="0.25">
      <c r="D4" s="84" t="s">
        <v>0</v>
      </c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.9" customHeight="1" x14ac:dyDescent="0.25">
      <c r="D5" s="84" t="s">
        <v>1</v>
      </c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5.9" customHeight="1" x14ac:dyDescent="0.25">
      <c r="D6" s="84" t="s">
        <v>2</v>
      </c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5.9" customHeight="1" x14ac:dyDescent="0.25">
      <c r="D7" s="84" t="s">
        <v>3</v>
      </c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5.9" customHeight="1" x14ac:dyDescent="0.25"/>
    <row r="9" spans="1:14" ht="15.9" customHeight="1" x14ac:dyDescent="0.25">
      <c r="H9" s="69">
        <v>2022</v>
      </c>
      <c r="J9" s="69">
        <v>2023</v>
      </c>
      <c r="K9" s="69"/>
      <c r="L9" s="37">
        <v>2023</v>
      </c>
      <c r="N9" s="69">
        <v>2024</v>
      </c>
    </row>
    <row r="10" spans="1:14" ht="15.9" customHeight="1" x14ac:dyDescent="0.25">
      <c r="H10" s="69" t="s">
        <v>4</v>
      </c>
      <c r="J10" s="69" t="s">
        <v>5</v>
      </c>
      <c r="K10" s="69"/>
      <c r="L10" s="38" t="s">
        <v>4</v>
      </c>
      <c r="M10" s="84" t="s">
        <v>5</v>
      </c>
      <c r="N10" s="84"/>
    </row>
    <row r="11" spans="1:14" ht="15.9" customHeight="1" x14ac:dyDescent="0.25">
      <c r="D11" s="35" t="s">
        <v>6</v>
      </c>
    </row>
    <row r="12" spans="1:14" ht="15.9" customHeight="1" x14ac:dyDescent="0.25">
      <c r="A12" s="71" t="s">
        <v>7</v>
      </c>
      <c r="E12" s="35" t="s">
        <v>8</v>
      </c>
      <c r="G12" s="39" t="s">
        <v>9</v>
      </c>
      <c r="H12" s="66">
        <v>1141840</v>
      </c>
      <c r="I12" s="40" t="s">
        <v>9</v>
      </c>
      <c r="J12" s="66">
        <v>1205079</v>
      </c>
      <c r="K12" s="40" t="s">
        <v>9</v>
      </c>
      <c r="L12" s="36">
        <v>1205079</v>
      </c>
      <c r="M12" s="40" t="s">
        <v>9</v>
      </c>
      <c r="N12" s="36">
        <v>1230591</v>
      </c>
    </row>
    <row r="13" spans="1:14" ht="15.9" customHeight="1" x14ac:dyDescent="0.25">
      <c r="E13" s="35" t="s">
        <v>10</v>
      </c>
      <c r="H13" s="66"/>
      <c r="I13" s="36"/>
      <c r="J13" s="66"/>
      <c r="K13" s="36" t="s">
        <v>11</v>
      </c>
      <c r="N13" s="36"/>
    </row>
    <row r="14" spans="1:14" ht="15.9" customHeight="1" x14ac:dyDescent="0.25">
      <c r="E14" s="35" t="s">
        <v>12</v>
      </c>
      <c r="H14" s="66">
        <v>0</v>
      </c>
      <c r="I14" s="36"/>
      <c r="J14" s="66">
        <v>0</v>
      </c>
      <c r="K14" s="36"/>
      <c r="M14" s="36"/>
      <c r="N14" s="36"/>
    </row>
    <row r="15" spans="1:14" ht="15.9" customHeight="1" x14ac:dyDescent="0.25">
      <c r="E15" s="35" t="s">
        <v>13</v>
      </c>
      <c r="H15" s="36"/>
      <c r="I15" s="36"/>
      <c r="J15" s="36"/>
      <c r="K15" s="36"/>
      <c r="M15" s="36"/>
      <c r="N15" s="36"/>
    </row>
    <row r="16" spans="1:14" ht="15.9" customHeight="1" x14ac:dyDescent="0.25">
      <c r="F16" s="35" t="s">
        <v>14</v>
      </c>
      <c r="H16" s="36"/>
      <c r="I16" s="36"/>
      <c r="J16" s="36"/>
      <c r="K16" s="36"/>
      <c r="M16" s="36"/>
      <c r="N16" s="36"/>
    </row>
    <row r="17" spans="1:14" ht="15.9" customHeight="1" x14ac:dyDescent="0.25">
      <c r="A17" s="71" t="s">
        <v>15</v>
      </c>
      <c r="F17" s="35" t="s">
        <v>16</v>
      </c>
      <c r="H17" s="66">
        <v>395277</v>
      </c>
      <c r="I17" s="36"/>
      <c r="J17" s="66">
        <v>172000</v>
      </c>
      <c r="K17" s="36"/>
      <c r="L17" s="36">
        <v>293210</v>
      </c>
      <c r="M17" s="36"/>
      <c r="N17" s="36">
        <v>270682</v>
      </c>
    </row>
    <row r="18" spans="1:14" ht="15.9" customHeight="1" x14ac:dyDescent="0.25">
      <c r="A18" s="71" t="s">
        <v>17</v>
      </c>
      <c r="F18" s="35" t="s">
        <v>18</v>
      </c>
      <c r="H18" s="66">
        <v>28708</v>
      </c>
      <c r="I18" s="36"/>
      <c r="J18" s="66">
        <v>29708</v>
      </c>
      <c r="K18" s="36"/>
      <c r="L18" s="36">
        <v>29708</v>
      </c>
      <c r="M18" s="36"/>
      <c r="N18" s="36">
        <v>30208</v>
      </c>
    </row>
    <row r="19" spans="1:14" ht="15.9" customHeight="1" x14ac:dyDescent="0.25">
      <c r="A19" s="71" t="s">
        <v>19</v>
      </c>
      <c r="F19" s="35" t="s">
        <v>20</v>
      </c>
      <c r="H19" s="66">
        <v>127943</v>
      </c>
      <c r="I19" s="36"/>
      <c r="J19" s="66">
        <v>131690</v>
      </c>
      <c r="K19" s="36"/>
      <c r="L19" s="36">
        <v>131690</v>
      </c>
      <c r="M19" s="36"/>
      <c r="N19" s="36">
        <v>137621</v>
      </c>
    </row>
    <row r="20" spans="1:14" ht="15.9" customHeight="1" x14ac:dyDescent="0.25">
      <c r="A20" s="72" t="s">
        <v>21</v>
      </c>
      <c r="F20" s="35" t="s">
        <v>22</v>
      </c>
      <c r="H20" s="66">
        <v>60868</v>
      </c>
      <c r="I20" s="36"/>
      <c r="J20" s="66">
        <v>74209</v>
      </c>
      <c r="K20" s="36"/>
      <c r="L20" s="36">
        <v>72500</v>
      </c>
      <c r="M20" s="36"/>
      <c r="N20" s="36">
        <v>74209</v>
      </c>
    </row>
    <row r="21" spans="1:14" ht="15.9" customHeight="1" x14ac:dyDescent="0.25">
      <c r="A21" s="72" t="s">
        <v>23</v>
      </c>
      <c r="F21" s="35" t="s">
        <v>24</v>
      </c>
      <c r="H21" s="66">
        <v>207612</v>
      </c>
      <c r="I21" s="36"/>
      <c r="J21" s="66">
        <v>203310</v>
      </c>
      <c r="K21" s="36"/>
      <c r="L21" s="36">
        <v>203310</v>
      </c>
      <c r="M21" s="36"/>
      <c r="N21" s="36">
        <v>212059</v>
      </c>
    </row>
    <row r="22" spans="1:14" ht="15.9" customHeight="1" x14ac:dyDescent="0.25">
      <c r="A22" s="72" t="s">
        <v>25</v>
      </c>
      <c r="F22" s="35" t="s">
        <v>26</v>
      </c>
      <c r="H22" s="66">
        <v>59696</v>
      </c>
      <c r="I22" s="36"/>
      <c r="J22" s="66">
        <v>60000</v>
      </c>
      <c r="K22" s="36"/>
      <c r="L22" s="36">
        <v>40875.97</v>
      </c>
      <c r="M22" s="36"/>
      <c r="N22" s="36">
        <v>75000</v>
      </c>
    </row>
    <row r="23" spans="1:14" ht="15.9" customHeight="1" x14ac:dyDescent="0.25">
      <c r="A23" s="71" t="s">
        <v>27</v>
      </c>
      <c r="F23" s="35" t="s">
        <v>28</v>
      </c>
      <c r="H23" s="66">
        <v>802550</v>
      </c>
      <c r="I23" s="36"/>
      <c r="J23" s="66">
        <v>750000</v>
      </c>
      <c r="K23" s="36"/>
      <c r="L23" s="36">
        <v>895970</v>
      </c>
      <c r="M23" s="36"/>
      <c r="N23" s="36">
        <v>797500</v>
      </c>
    </row>
    <row r="24" spans="1:14" ht="15.9" customHeight="1" x14ac:dyDescent="0.25">
      <c r="A24" s="71" t="s">
        <v>29</v>
      </c>
      <c r="F24" s="35" t="s">
        <v>30</v>
      </c>
      <c r="H24" s="66">
        <v>68582</v>
      </c>
      <c r="I24" s="36"/>
      <c r="J24" s="66">
        <v>60000</v>
      </c>
      <c r="K24" s="36"/>
      <c r="L24" s="36">
        <v>74740</v>
      </c>
      <c r="M24" s="36"/>
      <c r="N24" s="36">
        <v>70000</v>
      </c>
    </row>
    <row r="25" spans="1:14" ht="15.9" customHeight="1" x14ac:dyDescent="0.25">
      <c r="A25" s="71" t="s">
        <v>31</v>
      </c>
      <c r="F25" s="35" t="s">
        <v>32</v>
      </c>
      <c r="H25" s="66">
        <v>789739</v>
      </c>
      <c r="I25" s="36"/>
      <c r="J25" s="66">
        <v>750000</v>
      </c>
      <c r="K25" s="36"/>
      <c r="L25" s="36">
        <v>795000</v>
      </c>
      <c r="M25" s="36"/>
      <c r="N25" s="36">
        <v>785000</v>
      </c>
    </row>
    <row r="26" spans="1:14" ht="15.9" customHeight="1" x14ac:dyDescent="0.25">
      <c r="A26" s="72" t="s">
        <v>33</v>
      </c>
      <c r="F26" s="35" t="s">
        <v>34</v>
      </c>
      <c r="H26" s="66">
        <v>0</v>
      </c>
      <c r="I26" s="36"/>
      <c r="J26" s="66">
        <v>8000</v>
      </c>
      <c r="K26" s="36"/>
      <c r="M26" s="36"/>
      <c r="N26" s="36">
        <v>8000</v>
      </c>
    </row>
    <row r="27" spans="1:14" ht="15.9" customHeight="1" x14ac:dyDescent="0.25">
      <c r="A27" s="72" t="s">
        <v>35</v>
      </c>
      <c r="F27" s="35" t="s">
        <v>36</v>
      </c>
      <c r="H27" s="66">
        <v>25000</v>
      </c>
      <c r="I27" s="36"/>
      <c r="J27" s="66">
        <v>30000</v>
      </c>
      <c r="K27" s="36"/>
      <c r="L27" s="36">
        <v>30000</v>
      </c>
      <c r="M27" s="36"/>
      <c r="N27" s="36">
        <v>30000</v>
      </c>
    </row>
    <row r="28" spans="1:14" ht="15.9" customHeight="1" x14ac:dyDescent="0.25">
      <c r="A28" s="72" t="s">
        <v>37</v>
      </c>
      <c r="F28" s="35" t="s">
        <v>38</v>
      </c>
      <c r="H28" s="66">
        <v>0</v>
      </c>
      <c r="I28" s="36"/>
      <c r="J28" s="66">
        <v>0</v>
      </c>
      <c r="K28" s="36"/>
      <c r="M28" s="36"/>
      <c r="N28" s="36"/>
    </row>
    <row r="29" spans="1:14" ht="15.9" customHeight="1" x14ac:dyDescent="0.25">
      <c r="A29" s="72" t="s">
        <v>39</v>
      </c>
      <c r="F29" s="35" t="s">
        <v>40</v>
      </c>
      <c r="H29" s="66">
        <v>8000</v>
      </c>
      <c r="I29" s="36"/>
      <c r="J29" s="66">
        <v>7000</v>
      </c>
      <c r="K29" s="36"/>
      <c r="L29" s="36">
        <v>7500</v>
      </c>
      <c r="M29" s="36"/>
      <c r="N29" s="36">
        <v>7000</v>
      </c>
    </row>
    <row r="30" spans="1:14" ht="15.9" customHeight="1" x14ac:dyDescent="0.25">
      <c r="A30" s="72" t="s">
        <v>41</v>
      </c>
      <c r="F30" s="35" t="s">
        <v>42</v>
      </c>
      <c r="H30" s="66">
        <v>25000</v>
      </c>
      <c r="I30" s="36"/>
      <c r="J30" s="66">
        <v>25000</v>
      </c>
      <c r="K30" s="36"/>
      <c r="L30" s="36">
        <v>22845</v>
      </c>
      <c r="M30" s="36"/>
      <c r="N30" s="36">
        <v>34000</v>
      </c>
    </row>
    <row r="31" spans="1:14" ht="15.9" customHeight="1" x14ac:dyDescent="0.25">
      <c r="A31" s="72"/>
      <c r="F31" s="35" t="s">
        <v>43</v>
      </c>
      <c r="H31" s="66"/>
      <c r="I31" s="36"/>
      <c r="J31" s="66">
        <v>77187</v>
      </c>
      <c r="K31" s="36"/>
      <c r="L31" s="36">
        <v>73635</v>
      </c>
      <c r="M31" s="36"/>
      <c r="N31" s="36">
        <v>81557</v>
      </c>
    </row>
    <row r="32" spans="1:14" ht="15.9" customHeight="1" x14ac:dyDescent="0.25">
      <c r="A32" s="72" t="s">
        <v>44</v>
      </c>
      <c r="F32" s="35" t="s">
        <v>45</v>
      </c>
      <c r="H32" s="66">
        <v>20000</v>
      </c>
      <c r="I32" s="36"/>
      <c r="J32" s="66">
        <v>35000</v>
      </c>
      <c r="K32" s="36"/>
      <c r="L32" s="36">
        <v>20000</v>
      </c>
      <c r="M32" s="36"/>
      <c r="N32" s="36">
        <v>127842</v>
      </c>
    </row>
    <row r="33" spans="1:14" ht="15.9" customHeight="1" x14ac:dyDescent="0.25">
      <c r="E33" s="35" t="s">
        <v>46</v>
      </c>
      <c r="G33" s="36"/>
      <c r="H33" s="36"/>
      <c r="I33" s="36"/>
      <c r="J33" s="36"/>
      <c r="K33" s="36"/>
      <c r="M33" s="36"/>
      <c r="N33" s="36"/>
    </row>
    <row r="34" spans="1:14" ht="15.9" customHeight="1" x14ac:dyDescent="0.25">
      <c r="A34" s="71" t="s">
        <v>47</v>
      </c>
      <c r="F34" s="35" t="s">
        <v>48</v>
      </c>
      <c r="H34" s="66">
        <v>26971</v>
      </c>
      <c r="I34" s="36"/>
      <c r="J34" s="66">
        <v>17000</v>
      </c>
      <c r="K34" s="36"/>
      <c r="L34" s="36">
        <v>18910</v>
      </c>
      <c r="M34" s="36"/>
      <c r="N34" s="36">
        <v>18000</v>
      </c>
    </row>
    <row r="35" spans="1:14" ht="15.9" customHeight="1" x14ac:dyDescent="0.25">
      <c r="A35" s="71" t="s">
        <v>49</v>
      </c>
      <c r="F35" s="35" t="s">
        <v>50</v>
      </c>
      <c r="H35" s="66">
        <v>5000</v>
      </c>
      <c r="I35" s="36"/>
      <c r="J35" s="66">
        <v>16000</v>
      </c>
      <c r="K35" s="36"/>
      <c r="L35" s="36">
        <v>0</v>
      </c>
      <c r="M35" s="36"/>
      <c r="N35" s="36"/>
    </row>
    <row r="36" spans="1:14" ht="15.9" customHeight="1" x14ac:dyDescent="0.25">
      <c r="A36" s="71"/>
      <c r="F36" s="35" t="s">
        <v>51</v>
      </c>
      <c r="H36" s="66"/>
      <c r="I36" s="36"/>
      <c r="J36" s="66">
        <v>8000</v>
      </c>
      <c r="K36" s="36"/>
      <c r="M36" s="36"/>
      <c r="N36" s="36"/>
    </row>
    <row r="37" spans="1:14" ht="15.9" customHeight="1" x14ac:dyDescent="0.25">
      <c r="F37" s="35" t="s">
        <v>52</v>
      </c>
      <c r="H37" s="66">
        <v>0</v>
      </c>
      <c r="I37" s="36"/>
      <c r="J37" s="66">
        <v>0</v>
      </c>
      <c r="K37" s="36"/>
      <c r="M37" s="36"/>
      <c r="N37" s="36">
        <v>17000</v>
      </c>
    </row>
    <row r="38" spans="1:14" ht="15.9" customHeight="1" x14ac:dyDescent="0.25">
      <c r="A38" s="72" t="s">
        <v>53</v>
      </c>
      <c r="E38" s="35" t="s">
        <v>54</v>
      </c>
      <c r="H38" s="66">
        <v>583421</v>
      </c>
      <c r="I38" s="36"/>
      <c r="J38" s="66">
        <v>540000</v>
      </c>
      <c r="K38" s="36"/>
      <c r="L38" s="36">
        <v>561865</v>
      </c>
      <c r="M38" s="36"/>
      <c r="N38" s="36">
        <v>525000</v>
      </c>
    </row>
    <row r="39" spans="1:14" ht="15.9" customHeight="1" x14ac:dyDescent="0.25">
      <c r="A39" s="72" t="s">
        <v>55</v>
      </c>
      <c r="E39" s="35" t="s">
        <v>56</v>
      </c>
      <c r="H39" s="66">
        <v>194685</v>
      </c>
      <c r="I39" s="36"/>
      <c r="J39" s="66">
        <v>185000</v>
      </c>
      <c r="K39" s="36"/>
      <c r="L39" s="36">
        <v>176231</v>
      </c>
      <c r="M39" s="36"/>
      <c r="N39" s="36">
        <v>180000</v>
      </c>
    </row>
    <row r="40" spans="1:14" ht="15.9" customHeight="1" x14ac:dyDescent="0.25">
      <c r="A40" s="72" t="s">
        <v>57</v>
      </c>
      <c r="E40" s="35" t="s">
        <v>58</v>
      </c>
      <c r="H40" s="66">
        <v>751123</v>
      </c>
      <c r="I40" s="36"/>
      <c r="J40" s="66">
        <v>740000</v>
      </c>
      <c r="K40" s="36"/>
      <c r="L40" s="36">
        <v>597602</v>
      </c>
      <c r="M40" s="36"/>
      <c r="N40" s="36">
        <v>860829</v>
      </c>
    </row>
    <row r="41" spans="1:14" ht="15.9" customHeight="1" x14ac:dyDescent="0.25">
      <c r="A41" s="72" t="s">
        <v>59</v>
      </c>
      <c r="E41" s="35" t="s">
        <v>60</v>
      </c>
      <c r="H41" s="66">
        <v>82885</v>
      </c>
      <c r="I41" s="36"/>
      <c r="J41" s="66">
        <v>104415</v>
      </c>
      <c r="K41" s="36"/>
      <c r="L41" s="36">
        <v>104415</v>
      </c>
      <c r="M41" s="36"/>
      <c r="N41" s="36">
        <v>101909</v>
      </c>
    </row>
    <row r="42" spans="1:14" ht="15.9" customHeight="1" x14ac:dyDescent="0.25">
      <c r="A42" s="72" t="s">
        <v>61</v>
      </c>
      <c r="E42" s="35" t="s">
        <v>62</v>
      </c>
      <c r="H42" s="66">
        <v>305000</v>
      </c>
      <c r="I42" s="36"/>
      <c r="J42" s="66">
        <v>315000</v>
      </c>
      <c r="K42" s="36"/>
      <c r="L42" s="36">
        <v>315000</v>
      </c>
      <c r="M42" s="36"/>
      <c r="N42" s="36">
        <v>341000</v>
      </c>
    </row>
    <row r="43" spans="1:14" ht="15.9" customHeight="1" x14ac:dyDescent="0.25">
      <c r="A43" s="72" t="s">
        <v>63</v>
      </c>
      <c r="E43" s="35" t="s">
        <v>64</v>
      </c>
      <c r="H43" s="66">
        <v>0</v>
      </c>
      <c r="I43" s="36"/>
      <c r="J43" s="66">
        <v>0</v>
      </c>
      <c r="K43" s="36"/>
      <c r="M43" s="36"/>
      <c r="N43" s="36">
        <v>156889</v>
      </c>
    </row>
    <row r="44" spans="1:14" ht="15.9" customHeight="1" x14ac:dyDescent="0.25">
      <c r="A44" s="72" t="s">
        <v>65</v>
      </c>
      <c r="E44" s="35" t="s">
        <v>66</v>
      </c>
      <c r="H44" s="66">
        <v>353780</v>
      </c>
      <c r="I44" s="36"/>
      <c r="J44" s="66">
        <v>305000</v>
      </c>
      <c r="K44" s="36"/>
      <c r="L44" s="36">
        <v>264923</v>
      </c>
      <c r="M44" s="36"/>
      <c r="N44" s="36">
        <v>300000</v>
      </c>
    </row>
    <row r="45" spans="1:14" ht="15.9" customHeight="1" x14ac:dyDescent="0.25">
      <c r="A45" s="72" t="s">
        <v>67</v>
      </c>
      <c r="E45" s="35" t="s">
        <v>68</v>
      </c>
      <c r="H45" s="66">
        <v>12000</v>
      </c>
      <c r="I45" s="36"/>
      <c r="J45" s="66">
        <v>12000</v>
      </c>
      <c r="K45" s="36"/>
      <c r="L45" s="36">
        <v>10000</v>
      </c>
      <c r="M45" s="36"/>
      <c r="N45" s="36">
        <v>12000</v>
      </c>
    </row>
    <row r="46" spans="1:14" ht="15.9" customHeight="1" x14ac:dyDescent="0.25">
      <c r="A46" s="72" t="s">
        <v>69</v>
      </c>
      <c r="E46" s="35" t="s">
        <v>70</v>
      </c>
      <c r="H46" s="66">
        <v>61900</v>
      </c>
      <c r="I46" s="36"/>
      <c r="J46" s="66">
        <v>75000</v>
      </c>
      <c r="K46" s="36"/>
      <c r="L46" s="36">
        <v>82700</v>
      </c>
      <c r="M46" s="36"/>
      <c r="N46" s="36">
        <v>75000</v>
      </c>
    </row>
    <row r="47" spans="1:14" ht="15.9" customHeight="1" x14ac:dyDescent="0.25">
      <c r="A47" s="72" t="s">
        <v>71</v>
      </c>
      <c r="E47" s="35" t="s">
        <v>72</v>
      </c>
      <c r="H47" s="66">
        <v>36000</v>
      </c>
      <c r="J47" s="66">
        <v>64000</v>
      </c>
      <c r="N47" s="36">
        <v>11000</v>
      </c>
    </row>
    <row r="48" spans="1:14" ht="15.75" customHeight="1" x14ac:dyDescent="0.25">
      <c r="A48" s="72" t="s">
        <v>73</v>
      </c>
      <c r="E48" s="35" t="s">
        <v>74</v>
      </c>
      <c r="H48" s="66">
        <v>9700</v>
      </c>
      <c r="J48" s="66">
        <v>9500</v>
      </c>
      <c r="L48" s="36">
        <v>36700</v>
      </c>
      <c r="N48" s="36">
        <v>64000</v>
      </c>
    </row>
    <row r="49" spans="1:19" ht="15.75" customHeight="1" x14ac:dyDescent="0.25">
      <c r="A49" s="72" t="s">
        <v>75</v>
      </c>
      <c r="E49" s="35" t="s">
        <v>76</v>
      </c>
      <c r="H49" s="66">
        <v>10000</v>
      </c>
      <c r="J49" s="66">
        <v>10000</v>
      </c>
      <c r="L49" s="36">
        <v>16000</v>
      </c>
      <c r="N49" s="36">
        <v>10000</v>
      </c>
    </row>
    <row r="50" spans="1:19" ht="15.9" customHeight="1" x14ac:dyDescent="0.25">
      <c r="A50" s="72" t="s">
        <v>77</v>
      </c>
      <c r="E50" s="35" t="s">
        <v>78</v>
      </c>
      <c r="H50" s="66">
        <v>3000</v>
      </c>
      <c r="J50" s="66">
        <v>3000</v>
      </c>
      <c r="L50" s="36">
        <v>3000</v>
      </c>
      <c r="N50" s="36">
        <v>3000</v>
      </c>
    </row>
    <row r="51" spans="1:19" ht="15.9" customHeight="1" x14ac:dyDescent="0.25">
      <c r="A51" s="73" t="s">
        <v>79</v>
      </c>
      <c r="E51" s="35" t="s">
        <v>45</v>
      </c>
      <c r="H51" s="66">
        <v>69000</v>
      </c>
      <c r="I51" s="36"/>
      <c r="J51" s="66">
        <v>75000</v>
      </c>
      <c r="K51" s="36"/>
      <c r="L51" s="41">
        <v>50000</v>
      </c>
      <c r="M51" s="36"/>
      <c r="N51" s="41">
        <v>62500</v>
      </c>
      <c r="O51" s="35" t="s">
        <v>80</v>
      </c>
      <c r="P51" s="35" t="s">
        <v>81</v>
      </c>
      <c r="Q51" s="35" t="s">
        <v>82</v>
      </c>
      <c r="R51" s="35" t="s">
        <v>83</v>
      </c>
      <c r="S51" s="35" t="s">
        <v>84</v>
      </c>
    </row>
    <row r="52" spans="1:19" ht="15.9" customHeight="1" x14ac:dyDescent="0.25">
      <c r="E52" s="35" t="s">
        <v>85</v>
      </c>
      <c r="G52" s="35" t="s">
        <v>9</v>
      </c>
      <c r="H52" s="42">
        <f>SUM(H12:H51)</f>
        <v>6265280</v>
      </c>
      <c r="I52" s="36" t="s">
        <v>9</v>
      </c>
      <c r="J52" s="42">
        <f>SUM(J12:J51)</f>
        <v>6097098</v>
      </c>
      <c r="K52" s="36" t="s">
        <v>9</v>
      </c>
      <c r="L52" s="42">
        <f>SUM(L12:L51)</f>
        <v>6133408.9699999997</v>
      </c>
      <c r="M52" s="36" t="s">
        <v>9</v>
      </c>
      <c r="N52" s="42">
        <f>SUM(N12:N51)</f>
        <v>6709396</v>
      </c>
      <c r="P52" s="65">
        <f>H52-H40-H42</f>
        <v>5209157</v>
      </c>
    </row>
    <row r="53" spans="1:19" ht="15.9" customHeight="1" x14ac:dyDescent="0.25">
      <c r="H53" s="36"/>
      <c r="I53" s="36"/>
      <c r="J53" s="36"/>
      <c r="K53" s="36"/>
      <c r="M53" s="36"/>
      <c r="N53" s="36"/>
    </row>
    <row r="54" spans="1:19" ht="15.9" customHeight="1" x14ac:dyDescent="0.25">
      <c r="H54" s="36"/>
      <c r="I54" s="36"/>
      <c r="J54" s="36"/>
      <c r="K54" s="36"/>
      <c r="M54" s="36"/>
      <c r="N54" s="36"/>
    </row>
    <row r="55" spans="1:19" ht="15" customHeight="1" x14ac:dyDescent="0.25">
      <c r="D55" s="84">
        <v>3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9" ht="15" customHeight="1" x14ac:dyDescent="0.25">
      <c r="D56" s="84" t="s">
        <v>0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1:19" ht="15" customHeight="1" x14ac:dyDescent="0.25">
      <c r="D57" s="84" t="s">
        <v>1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1:19" ht="15" customHeight="1" x14ac:dyDescent="0.25">
      <c r="D58" s="84" t="s">
        <v>2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9" ht="15" customHeight="1" x14ac:dyDescent="0.25">
      <c r="D59" s="84" t="s">
        <v>3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1:19" ht="15" customHeight="1" x14ac:dyDescent="0.25"/>
    <row r="61" spans="1:19" ht="15" customHeight="1" x14ac:dyDescent="0.25">
      <c r="H61" s="69">
        <f>H9</f>
        <v>2022</v>
      </c>
      <c r="J61" s="69">
        <f>J9</f>
        <v>2023</v>
      </c>
      <c r="K61" s="69"/>
      <c r="L61" s="69">
        <f>L9</f>
        <v>2023</v>
      </c>
      <c r="N61" s="69">
        <f>N9</f>
        <v>2024</v>
      </c>
    </row>
    <row r="62" spans="1:19" ht="15" customHeight="1" x14ac:dyDescent="0.25">
      <c r="H62" s="69" t="s">
        <v>86</v>
      </c>
      <c r="J62" s="69" t="s">
        <v>5</v>
      </c>
      <c r="K62" s="69"/>
      <c r="L62" s="38" t="s">
        <v>4</v>
      </c>
      <c r="M62" s="84" t="s">
        <v>5</v>
      </c>
      <c r="N62" s="84"/>
    </row>
    <row r="63" spans="1:19" ht="15" customHeight="1" x14ac:dyDescent="0.25">
      <c r="H63" s="69"/>
      <c r="J63" s="69"/>
      <c r="K63" s="69"/>
      <c r="L63" s="38"/>
      <c r="M63" s="69"/>
      <c r="N63" s="69"/>
    </row>
    <row r="64" spans="1:19" ht="15" customHeight="1" x14ac:dyDescent="0.25">
      <c r="E64" s="35" t="s">
        <v>85</v>
      </c>
      <c r="H64" s="36"/>
      <c r="I64" s="36"/>
      <c r="J64" s="36"/>
      <c r="K64" s="36"/>
      <c r="M64" s="36"/>
      <c r="N64" s="36"/>
    </row>
    <row r="65" spans="1:16" ht="15" customHeight="1" x14ac:dyDescent="0.25">
      <c r="E65" s="35" t="s">
        <v>87</v>
      </c>
      <c r="G65" s="35" t="s">
        <v>9</v>
      </c>
      <c r="H65" s="36">
        <f>SUM(H12:H51)</f>
        <v>6265280</v>
      </c>
      <c r="I65" s="36" t="s">
        <v>9</v>
      </c>
      <c r="J65" s="36">
        <f>SUM(J52)</f>
        <v>6097098</v>
      </c>
      <c r="K65" s="36" t="s">
        <v>9</v>
      </c>
      <c r="L65" s="36">
        <f>SUM(L52)</f>
        <v>6133408.9699999997</v>
      </c>
      <c r="M65" s="36" t="s">
        <v>9</v>
      </c>
      <c r="N65" s="36">
        <f>SUM(N52)</f>
        <v>6709396</v>
      </c>
    </row>
    <row r="66" spans="1:16" ht="15" customHeight="1" x14ac:dyDescent="0.25">
      <c r="H66" s="36"/>
      <c r="I66" s="36"/>
      <c r="J66" s="36"/>
      <c r="K66" s="36"/>
      <c r="M66" s="36"/>
      <c r="N66" s="36"/>
    </row>
    <row r="67" spans="1:16" ht="15" customHeight="1" x14ac:dyDescent="0.25">
      <c r="D67" s="35" t="s">
        <v>88</v>
      </c>
      <c r="H67" s="36"/>
      <c r="I67" s="36"/>
      <c r="J67" s="36"/>
      <c r="K67" s="36"/>
      <c r="M67" s="36"/>
      <c r="N67" s="36"/>
    </row>
    <row r="68" spans="1:16" ht="15" customHeight="1" x14ac:dyDescent="0.25">
      <c r="E68" s="35" t="s">
        <v>89</v>
      </c>
      <c r="H68" s="36">
        <v>4910292</v>
      </c>
      <c r="I68" s="36"/>
      <c r="J68" s="36">
        <v>5006772</v>
      </c>
      <c r="K68" s="36"/>
      <c r="L68" s="36">
        <f>L132+L207+L253+L296+L360+L415+L473+L545+L589+L644+L705+L763+L816+L886+L937+L983+L1046</f>
        <v>5844428.5</v>
      </c>
      <c r="M68" s="36"/>
      <c r="N68" s="36">
        <f>N132+N207+N253+N296+N360+N415+N473+N545+N589+N644+N705+N763+N816+N886+N937+N983+N1046</f>
        <v>6709396</v>
      </c>
      <c r="P68" s="36"/>
    </row>
    <row r="69" spans="1:16" ht="15" customHeight="1" x14ac:dyDescent="0.25">
      <c r="A69" s="35" t="s">
        <v>90</v>
      </c>
      <c r="B69" s="35" t="s">
        <v>91</v>
      </c>
      <c r="E69" s="35" t="s">
        <v>92</v>
      </c>
      <c r="H69" s="36">
        <v>155710</v>
      </c>
      <c r="I69" s="36"/>
      <c r="J69" s="36">
        <v>0</v>
      </c>
      <c r="K69" s="36"/>
      <c r="M69" s="36"/>
      <c r="N69" s="36"/>
      <c r="P69" s="36"/>
    </row>
    <row r="70" spans="1:16" ht="15" customHeight="1" x14ac:dyDescent="0.25">
      <c r="A70" s="35" t="s">
        <v>93</v>
      </c>
      <c r="E70" s="35" t="s">
        <v>94</v>
      </c>
      <c r="H70" s="43">
        <v>270368</v>
      </c>
      <c r="I70" s="36"/>
      <c r="J70" s="43">
        <v>0</v>
      </c>
      <c r="K70" s="36"/>
      <c r="L70" s="43"/>
      <c r="M70" s="36"/>
      <c r="N70" s="43"/>
      <c r="P70" s="36"/>
    </row>
    <row r="71" spans="1:16" ht="15" customHeight="1" x14ac:dyDescent="0.25">
      <c r="E71" s="35" t="s">
        <v>95</v>
      </c>
      <c r="H71" s="36">
        <f>SUM(H68:H70)</f>
        <v>5336370</v>
      </c>
      <c r="I71" s="36"/>
      <c r="J71" s="36">
        <f>SUM(J68:J70)</f>
        <v>5006772</v>
      </c>
      <c r="K71" s="36"/>
      <c r="M71" s="36"/>
      <c r="N71" s="36"/>
      <c r="P71" s="36">
        <f>5170078+H42</f>
        <v>5475078</v>
      </c>
    </row>
    <row r="72" spans="1:16" ht="15" customHeight="1" x14ac:dyDescent="0.25">
      <c r="H72" s="36"/>
      <c r="I72" s="36"/>
      <c r="J72" s="36"/>
      <c r="K72" s="36"/>
      <c r="M72" s="36"/>
      <c r="N72" s="36"/>
    </row>
    <row r="73" spans="1:16" ht="15" customHeight="1" x14ac:dyDescent="0.25">
      <c r="E73" s="35" t="s">
        <v>96</v>
      </c>
      <c r="H73" s="36"/>
      <c r="I73" s="36"/>
      <c r="J73" s="36"/>
      <c r="K73" s="36"/>
      <c r="M73" s="36"/>
      <c r="N73" s="36"/>
    </row>
    <row r="74" spans="1:16" ht="15" customHeight="1" x14ac:dyDescent="0.25">
      <c r="E74" s="35" t="s">
        <v>97</v>
      </c>
      <c r="H74" s="36">
        <f>H65-H71</f>
        <v>928910</v>
      </c>
      <c r="I74" s="36"/>
      <c r="J74" s="36">
        <f>J65-J71</f>
        <v>1090326</v>
      </c>
      <c r="K74" s="36"/>
      <c r="L74" s="36">
        <f>L52-L68</f>
        <v>288980.46999999974</v>
      </c>
      <c r="M74" s="36"/>
      <c r="N74" s="36">
        <f>SUM(N52-N68)</f>
        <v>0</v>
      </c>
    </row>
    <row r="75" spans="1:16" ht="15" customHeight="1" x14ac:dyDescent="0.25">
      <c r="H75" s="36"/>
      <c r="J75" s="36"/>
      <c r="N75" s="36"/>
    </row>
    <row r="76" spans="1:16" ht="15" customHeight="1" x14ac:dyDescent="0.25">
      <c r="D76" s="35" t="s">
        <v>98</v>
      </c>
      <c r="H76" s="36"/>
      <c r="J76" s="36"/>
      <c r="N76" s="36"/>
    </row>
    <row r="77" spans="1:16" ht="15" customHeight="1" x14ac:dyDescent="0.25">
      <c r="E77" s="35" t="s">
        <v>99</v>
      </c>
      <c r="H77" s="36"/>
      <c r="J77" s="36"/>
      <c r="N77" s="36"/>
    </row>
    <row r="78" spans="1:16" ht="15" customHeight="1" x14ac:dyDescent="0.25">
      <c r="A78" s="71" t="s">
        <v>100</v>
      </c>
      <c r="E78" s="35" t="s">
        <v>101</v>
      </c>
      <c r="H78" s="36">
        <v>45000</v>
      </c>
      <c r="J78" s="36">
        <v>0</v>
      </c>
      <c r="N78" s="36"/>
    </row>
    <row r="79" spans="1:16" ht="15" customHeight="1" x14ac:dyDescent="0.25">
      <c r="A79" s="71" t="s">
        <v>102</v>
      </c>
      <c r="E79" s="35" t="s">
        <v>103</v>
      </c>
      <c r="H79" s="66">
        <v>510333</v>
      </c>
      <c r="I79" s="36"/>
      <c r="J79" s="66">
        <v>0</v>
      </c>
      <c r="K79" s="36"/>
      <c r="M79" s="36"/>
      <c r="N79" s="36">
        <v>98030</v>
      </c>
      <c r="P79" s="65">
        <f>H79+H40</f>
        <v>1261456</v>
      </c>
    </row>
    <row r="80" spans="1:16" ht="15" customHeight="1" x14ac:dyDescent="0.25">
      <c r="A80" s="71" t="s">
        <v>104</v>
      </c>
      <c r="E80" s="35" t="s">
        <v>105</v>
      </c>
      <c r="H80" s="67">
        <v>-52746</v>
      </c>
      <c r="I80" s="36"/>
      <c r="J80" s="67">
        <v>0</v>
      </c>
      <c r="K80" s="36"/>
      <c r="L80" s="43"/>
      <c r="M80" s="36"/>
      <c r="N80" s="43"/>
    </row>
    <row r="81" spans="1:14" ht="15" customHeight="1" x14ac:dyDescent="0.25">
      <c r="A81" s="71"/>
      <c r="H81" s="36"/>
      <c r="I81" s="36"/>
      <c r="J81" s="36"/>
      <c r="K81" s="36"/>
      <c r="M81" s="36"/>
      <c r="N81" s="36"/>
    </row>
    <row r="82" spans="1:14" ht="15" customHeight="1" x14ac:dyDescent="0.25">
      <c r="E82" s="35" t="s">
        <v>106</v>
      </c>
      <c r="H82" s="36"/>
      <c r="I82" s="36"/>
      <c r="J82" s="36"/>
      <c r="K82" s="36"/>
      <c r="M82" s="36"/>
      <c r="N82" s="36"/>
    </row>
    <row r="83" spans="1:14" ht="15" customHeight="1" x14ac:dyDescent="0.25">
      <c r="F83" s="35" t="s">
        <v>107</v>
      </c>
      <c r="H83" s="36"/>
      <c r="I83" s="36"/>
      <c r="J83" s="36"/>
      <c r="K83" s="36"/>
      <c r="M83" s="36"/>
      <c r="N83" s="36"/>
    </row>
    <row r="84" spans="1:14" ht="15" customHeight="1" x14ac:dyDescent="0.25">
      <c r="F84" s="35" t="s">
        <v>108</v>
      </c>
      <c r="H84" s="36">
        <f>SUM(H74:H80)</f>
        <v>1431497</v>
      </c>
      <c r="I84" s="36"/>
      <c r="J84" s="36">
        <f>J74+J79+J80</f>
        <v>1090326</v>
      </c>
      <c r="K84" s="36"/>
      <c r="L84" s="36">
        <f>SUM(L74:L80)</f>
        <v>288980.46999999974</v>
      </c>
      <c r="M84" s="36"/>
      <c r="N84" s="36">
        <f>N74+N79+N80</f>
        <v>98030</v>
      </c>
    </row>
    <row r="85" spans="1:14" ht="15" customHeight="1" x14ac:dyDescent="0.25">
      <c r="H85" s="36"/>
      <c r="J85" s="36"/>
      <c r="N85" s="36"/>
    </row>
    <row r="86" spans="1:14" ht="15" customHeight="1" x14ac:dyDescent="0.25">
      <c r="A86" s="35" t="s">
        <v>109</v>
      </c>
      <c r="B86" s="35" t="s">
        <v>110</v>
      </c>
      <c r="D86" s="35" t="s">
        <v>111</v>
      </c>
      <c r="H86" s="43">
        <v>369524</v>
      </c>
      <c r="I86" s="40"/>
      <c r="J86" s="43">
        <f>H89</f>
        <v>1801021</v>
      </c>
      <c r="K86" s="36"/>
      <c r="L86" s="43">
        <f>H89</f>
        <v>1801021</v>
      </c>
      <c r="M86" s="36"/>
      <c r="N86" s="43">
        <f>L89</f>
        <v>2090001.4699999997</v>
      </c>
    </row>
    <row r="87" spans="1:14" ht="15" customHeight="1" x14ac:dyDescent="0.25">
      <c r="H87" s="36"/>
      <c r="I87" s="36"/>
      <c r="J87" s="36"/>
      <c r="K87" s="36"/>
      <c r="M87" s="36"/>
      <c r="N87" s="36"/>
    </row>
    <row r="88" spans="1:14" ht="15" customHeight="1" x14ac:dyDescent="0.25">
      <c r="H88" s="36"/>
      <c r="I88" s="36"/>
      <c r="J88" s="36"/>
      <c r="K88" s="36"/>
      <c r="M88" s="36"/>
      <c r="N88" s="36"/>
    </row>
    <row r="89" spans="1:14" ht="15" customHeight="1" thickBot="1" x14ac:dyDescent="0.3">
      <c r="D89" s="35" t="s">
        <v>112</v>
      </c>
      <c r="G89" s="39" t="s">
        <v>9</v>
      </c>
      <c r="H89" s="44">
        <f>H84+H86</f>
        <v>1801021</v>
      </c>
      <c r="I89" s="40" t="s">
        <v>9</v>
      </c>
      <c r="J89" s="44">
        <f>SUM(J84:J86)</f>
        <v>2891347</v>
      </c>
      <c r="K89" s="40" t="s">
        <v>9</v>
      </c>
      <c r="L89" s="44">
        <f>SUM(L84:L86)</f>
        <v>2090001.4699999997</v>
      </c>
      <c r="M89" s="40" t="s">
        <v>9</v>
      </c>
      <c r="N89" s="44">
        <f>SUM(N84:N86)</f>
        <v>2188031.4699999997</v>
      </c>
    </row>
    <row r="90" spans="1:14" ht="15" customHeight="1" thickTop="1" x14ac:dyDescent="0.25">
      <c r="G90" s="39"/>
      <c r="H90" s="36"/>
      <c r="I90" s="40"/>
      <c r="J90" s="36"/>
      <c r="K90" s="40"/>
      <c r="M90" s="40"/>
      <c r="N90" s="36"/>
    </row>
    <row r="91" spans="1:14" ht="15" customHeight="1" x14ac:dyDescent="0.25">
      <c r="G91" s="39"/>
      <c r="H91" s="36"/>
      <c r="I91" s="40"/>
      <c r="J91" s="36"/>
      <c r="K91" s="40"/>
      <c r="M91" s="40"/>
      <c r="N91" s="36"/>
    </row>
    <row r="92" spans="1:14" ht="15" customHeight="1" x14ac:dyDescent="0.25">
      <c r="G92" s="39"/>
      <c r="H92" s="36"/>
      <c r="I92" s="40"/>
      <c r="J92" s="36"/>
      <c r="K92" s="40"/>
      <c r="M92" s="40"/>
      <c r="N92" s="36"/>
    </row>
    <row r="93" spans="1:14" ht="15" customHeight="1" x14ac:dyDescent="0.25">
      <c r="G93" s="39"/>
      <c r="H93" s="36"/>
      <c r="I93" s="40"/>
      <c r="J93" s="36"/>
      <c r="K93" s="40"/>
      <c r="M93" s="40"/>
      <c r="N93" s="36"/>
    </row>
    <row r="94" spans="1:14" ht="15" customHeight="1" x14ac:dyDescent="0.25">
      <c r="G94" s="39"/>
      <c r="H94" s="36"/>
      <c r="I94" s="40"/>
      <c r="J94" s="36"/>
      <c r="K94" s="40"/>
      <c r="M94" s="40"/>
      <c r="N94" s="36"/>
    </row>
    <row r="95" spans="1:14" ht="15" customHeight="1" x14ac:dyDescent="0.25">
      <c r="G95" s="39"/>
      <c r="H95" s="36"/>
      <c r="I95" s="40"/>
      <c r="J95" s="36"/>
      <c r="K95" s="40"/>
      <c r="M95" s="40"/>
      <c r="N95" s="36"/>
    </row>
    <row r="96" spans="1:14" ht="15" customHeight="1" x14ac:dyDescent="0.25">
      <c r="G96" s="39"/>
      <c r="H96" s="36"/>
      <c r="I96" s="40"/>
      <c r="J96" s="36"/>
      <c r="K96" s="40"/>
      <c r="M96" s="40"/>
      <c r="N96" s="36"/>
    </row>
    <row r="97" spans="4:14" ht="15" customHeight="1" x14ac:dyDescent="0.25">
      <c r="G97" s="39"/>
      <c r="H97" s="36"/>
      <c r="I97" s="40"/>
      <c r="J97" s="36"/>
      <c r="K97" s="40"/>
      <c r="M97" s="40"/>
      <c r="N97" s="36"/>
    </row>
    <row r="98" spans="4:14" ht="15" customHeight="1" x14ac:dyDescent="0.25">
      <c r="G98" s="39"/>
      <c r="H98" s="36"/>
      <c r="I98" s="40"/>
      <c r="J98" s="36"/>
      <c r="K98" s="40"/>
      <c r="M98" s="40"/>
      <c r="N98" s="36"/>
    </row>
    <row r="99" spans="4:14" ht="15" customHeight="1" x14ac:dyDescent="0.25">
      <c r="G99" s="39"/>
      <c r="H99" s="36"/>
      <c r="I99" s="40"/>
      <c r="J99" s="36"/>
      <c r="K99" s="40"/>
      <c r="M99" s="40"/>
      <c r="N99" s="36"/>
    </row>
    <row r="100" spans="4:14" ht="15" customHeight="1" x14ac:dyDescent="0.25">
      <c r="G100" s="39"/>
      <c r="H100" s="36"/>
      <c r="I100" s="40"/>
      <c r="J100" s="36"/>
      <c r="K100" s="40"/>
      <c r="M100" s="40"/>
      <c r="N100" s="36"/>
    </row>
    <row r="101" spans="4:14" ht="15" customHeight="1" x14ac:dyDescent="0.25">
      <c r="G101" s="39"/>
      <c r="H101" s="36"/>
      <c r="I101" s="40"/>
      <c r="J101" s="36"/>
      <c r="K101" s="40"/>
      <c r="M101" s="40"/>
      <c r="N101" s="36"/>
    </row>
    <row r="102" spans="4:14" ht="15" customHeight="1" x14ac:dyDescent="0.25">
      <c r="G102" s="39"/>
      <c r="H102" s="36"/>
      <c r="I102" s="40"/>
      <c r="J102" s="36"/>
      <c r="K102" s="40"/>
      <c r="M102" s="40"/>
      <c r="N102" s="36"/>
    </row>
    <row r="103" spans="4:14" ht="15" customHeight="1" x14ac:dyDescent="0.25">
      <c r="G103" s="39"/>
      <c r="H103" s="36"/>
      <c r="I103" s="40"/>
      <c r="J103" s="36"/>
      <c r="K103" s="40"/>
      <c r="M103" s="40"/>
      <c r="N103" s="36"/>
    </row>
    <row r="104" spans="4:14" ht="15" customHeight="1" x14ac:dyDescent="0.25">
      <c r="G104" s="39"/>
      <c r="H104" s="36"/>
      <c r="I104" s="40"/>
      <c r="J104" s="36"/>
      <c r="K104" s="40"/>
      <c r="M104" s="40"/>
      <c r="N104" s="36"/>
    </row>
    <row r="105" spans="4:14" ht="15" customHeight="1" x14ac:dyDescent="0.25">
      <c r="G105" s="39"/>
      <c r="H105" s="36"/>
      <c r="I105" s="40"/>
      <c r="J105" s="36"/>
      <c r="K105" s="40"/>
      <c r="M105" s="40"/>
      <c r="N105" s="36"/>
    </row>
    <row r="106" spans="4:14" ht="15" customHeight="1" x14ac:dyDescent="0.25">
      <c r="G106" s="39"/>
      <c r="H106" s="36"/>
      <c r="I106" s="40"/>
      <c r="J106" s="36"/>
      <c r="K106" s="40"/>
      <c r="M106" s="40"/>
      <c r="N106" s="36"/>
    </row>
    <row r="107" spans="4:14" ht="15" customHeight="1" x14ac:dyDescent="0.25">
      <c r="G107" s="39"/>
      <c r="H107" s="36"/>
      <c r="I107" s="40"/>
      <c r="J107" s="36"/>
      <c r="K107" s="40"/>
      <c r="M107" s="40"/>
      <c r="N107" s="36"/>
    </row>
    <row r="108" spans="4:14" ht="15" customHeight="1" x14ac:dyDescent="0.25">
      <c r="G108" s="39"/>
      <c r="H108" s="36"/>
      <c r="I108" s="40"/>
      <c r="J108" s="36"/>
      <c r="K108" s="40"/>
      <c r="M108" s="40"/>
      <c r="N108" s="36"/>
    </row>
    <row r="109" spans="4:14" ht="15" customHeight="1" x14ac:dyDescent="0.25">
      <c r="G109" s="39"/>
      <c r="H109" s="36"/>
      <c r="I109" s="40"/>
      <c r="J109" s="36"/>
      <c r="K109" s="40"/>
      <c r="M109" s="40"/>
      <c r="N109" s="36"/>
    </row>
    <row r="110" spans="4:14" ht="15" customHeight="1" x14ac:dyDescent="0.25">
      <c r="G110" s="39"/>
      <c r="H110" s="36"/>
      <c r="I110" s="40"/>
      <c r="J110" s="36"/>
      <c r="K110" s="40"/>
      <c r="M110" s="40"/>
      <c r="N110" s="36"/>
    </row>
    <row r="111" spans="4:14" ht="15" customHeight="1" x14ac:dyDescent="0.25">
      <c r="D111" s="84">
        <v>4</v>
      </c>
      <c r="E111" s="84"/>
      <c r="F111" s="84"/>
      <c r="G111" s="84"/>
      <c r="H111" s="84"/>
      <c r="I111" s="84"/>
      <c r="J111" s="84"/>
      <c r="K111" s="84"/>
      <c r="L111" s="84"/>
      <c r="M111" s="84"/>
      <c r="N111" s="84"/>
    </row>
    <row r="112" spans="4:14" ht="15" customHeight="1" x14ac:dyDescent="0.25">
      <c r="D112" s="84" t="s">
        <v>0</v>
      </c>
      <c r="E112" s="84"/>
      <c r="F112" s="84"/>
      <c r="G112" s="84"/>
      <c r="H112" s="84"/>
      <c r="I112" s="84"/>
      <c r="J112" s="84"/>
      <c r="K112" s="84"/>
      <c r="L112" s="84"/>
      <c r="M112" s="84"/>
      <c r="N112" s="84"/>
    </row>
    <row r="113" spans="1:14" ht="15" customHeight="1" x14ac:dyDescent="0.25"/>
    <row r="114" spans="1:14" ht="15" customHeight="1" x14ac:dyDescent="0.25">
      <c r="D114" s="84" t="s">
        <v>1</v>
      </c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1:14" ht="15" customHeight="1" x14ac:dyDescent="0.25"/>
    <row r="116" spans="1:14" ht="15" customHeight="1" x14ac:dyDescent="0.25">
      <c r="D116" s="84" t="s">
        <v>113</v>
      </c>
      <c r="E116" s="84"/>
      <c r="F116" s="84"/>
      <c r="G116" s="84"/>
      <c r="H116" s="84"/>
      <c r="I116" s="84"/>
      <c r="J116" s="84"/>
      <c r="K116" s="84"/>
      <c r="L116" s="84"/>
      <c r="M116" s="84"/>
      <c r="N116" s="84"/>
    </row>
    <row r="117" spans="1:14" ht="15" customHeight="1" x14ac:dyDescent="0.25"/>
    <row r="118" spans="1:14" ht="15" customHeight="1" x14ac:dyDescent="0.25">
      <c r="D118" s="84" t="s">
        <v>114</v>
      </c>
      <c r="E118" s="84"/>
      <c r="F118" s="84"/>
      <c r="G118" s="84"/>
      <c r="H118" s="84"/>
      <c r="I118" s="84"/>
      <c r="J118" s="84"/>
      <c r="K118" s="84"/>
      <c r="L118" s="84"/>
      <c r="M118" s="84"/>
      <c r="N118" s="84"/>
    </row>
    <row r="119" spans="1:14" ht="15" customHeight="1" x14ac:dyDescent="0.25"/>
    <row r="120" spans="1:14" ht="15" customHeight="1" x14ac:dyDescent="0.25">
      <c r="D120" s="84" t="s">
        <v>115</v>
      </c>
      <c r="E120" s="84"/>
      <c r="F120" s="84"/>
      <c r="G120" s="84"/>
      <c r="H120" s="84"/>
      <c r="I120" s="84"/>
      <c r="J120" s="84"/>
      <c r="K120" s="84"/>
      <c r="L120" s="84"/>
      <c r="M120" s="84"/>
      <c r="N120" s="84"/>
    </row>
    <row r="121" spans="1:14" ht="15" customHeight="1" x14ac:dyDescent="0.25"/>
    <row r="122" spans="1:14" ht="15" customHeight="1" x14ac:dyDescent="0.25"/>
    <row r="123" spans="1:14" ht="15" customHeight="1" x14ac:dyDescent="0.25">
      <c r="H123" s="69">
        <f>H61</f>
        <v>2022</v>
      </c>
      <c r="J123" s="69">
        <f>J61</f>
        <v>2023</v>
      </c>
      <c r="K123" s="69"/>
      <c r="L123" s="69">
        <f>L61</f>
        <v>2023</v>
      </c>
      <c r="N123" s="69">
        <f>N61</f>
        <v>2024</v>
      </c>
    </row>
    <row r="124" spans="1:14" ht="15" customHeight="1" x14ac:dyDescent="0.25">
      <c r="H124" s="69" t="s">
        <v>4</v>
      </c>
      <c r="J124" s="69" t="s">
        <v>5</v>
      </c>
      <c r="K124" s="69"/>
      <c r="L124" s="38" t="s">
        <v>4</v>
      </c>
      <c r="M124" s="84" t="s">
        <v>5</v>
      </c>
      <c r="N124" s="84"/>
    </row>
    <row r="125" spans="1:14" ht="15" customHeight="1" x14ac:dyDescent="0.25"/>
    <row r="126" spans="1:14" ht="15" customHeight="1" x14ac:dyDescent="0.25">
      <c r="H126" s="36"/>
      <c r="J126" s="36"/>
      <c r="K126" s="36"/>
      <c r="N126" s="36"/>
    </row>
    <row r="127" spans="1:14" ht="15" customHeight="1" x14ac:dyDescent="0.25">
      <c r="D127" s="35" t="s">
        <v>116</v>
      </c>
      <c r="H127" s="36"/>
      <c r="J127" s="36"/>
      <c r="K127" s="36"/>
      <c r="N127" s="36"/>
    </row>
    <row r="128" spans="1:14" ht="15" customHeight="1" x14ac:dyDescent="0.25">
      <c r="A128" s="72" t="s">
        <v>117</v>
      </c>
      <c r="E128" s="35" t="s">
        <v>118</v>
      </c>
      <c r="G128" s="35" t="s">
        <v>9</v>
      </c>
      <c r="H128" s="66">
        <v>19159</v>
      </c>
      <c r="I128" s="35" t="s">
        <v>9</v>
      </c>
      <c r="J128" s="66">
        <v>19941</v>
      </c>
      <c r="K128" s="35" t="s">
        <v>9</v>
      </c>
      <c r="L128" s="36">
        <v>19941</v>
      </c>
      <c r="M128" s="35" t="s">
        <v>9</v>
      </c>
      <c r="N128" s="36">
        <v>19941</v>
      </c>
    </row>
    <row r="129" spans="1:14" ht="15" customHeight="1" x14ac:dyDescent="0.25">
      <c r="A129" s="74"/>
      <c r="E129" s="35" t="s">
        <v>119</v>
      </c>
      <c r="H129" s="36"/>
      <c r="J129" s="45"/>
      <c r="N129" s="36"/>
    </row>
    <row r="130" spans="1:14" ht="15" customHeight="1" x14ac:dyDescent="0.25">
      <c r="A130" s="72" t="s">
        <v>120</v>
      </c>
      <c r="F130" s="35" t="s">
        <v>121</v>
      </c>
      <c r="H130" s="67">
        <v>23296</v>
      </c>
      <c r="I130" s="35" t="s">
        <v>9</v>
      </c>
      <c r="J130" s="67">
        <v>15000</v>
      </c>
      <c r="K130" s="36"/>
      <c r="L130" s="43">
        <v>30000</v>
      </c>
      <c r="N130" s="43">
        <v>37000</v>
      </c>
    </row>
    <row r="131" spans="1:14" ht="15" customHeight="1" x14ac:dyDescent="0.25">
      <c r="H131" s="36"/>
      <c r="J131" s="36"/>
      <c r="N131" s="45"/>
    </row>
    <row r="132" spans="1:14" ht="15" customHeight="1" thickBot="1" x14ac:dyDescent="0.3">
      <c r="E132" s="35" t="s">
        <v>122</v>
      </c>
      <c r="G132" s="39" t="s">
        <v>9</v>
      </c>
      <c r="H132" s="44">
        <f>SUM(H127:H130)</f>
        <v>42455</v>
      </c>
      <c r="I132" s="40" t="s">
        <v>9</v>
      </c>
      <c r="J132" s="44">
        <f>SUM(J128:J130)</f>
        <v>34941</v>
      </c>
      <c r="K132" s="40" t="s">
        <v>9</v>
      </c>
      <c r="L132" s="44">
        <f>SUM(L127:L130)</f>
        <v>49941</v>
      </c>
      <c r="M132" s="40" t="s">
        <v>9</v>
      </c>
      <c r="N132" s="47">
        <f>SUM(N128:N131)</f>
        <v>56941</v>
      </c>
    </row>
    <row r="133" spans="1:14" ht="15" customHeight="1" thickTop="1" x14ac:dyDescent="0.25">
      <c r="G133" s="39"/>
      <c r="H133" s="36"/>
      <c r="I133" s="40"/>
      <c r="J133" s="36"/>
      <c r="K133" s="40"/>
      <c r="M133" s="40"/>
      <c r="N133" s="45"/>
    </row>
    <row r="134" spans="1:14" ht="15" customHeight="1" x14ac:dyDescent="0.25">
      <c r="G134" s="39"/>
      <c r="H134" s="36"/>
      <c r="I134" s="40"/>
      <c r="J134" s="36"/>
      <c r="K134" s="40"/>
      <c r="M134" s="40"/>
      <c r="N134" s="45"/>
    </row>
    <row r="135" spans="1:14" ht="15" customHeight="1" x14ac:dyDescent="0.25">
      <c r="G135" s="39"/>
      <c r="H135" s="36"/>
      <c r="I135" s="40"/>
      <c r="J135" s="36"/>
      <c r="K135" s="40"/>
      <c r="M135" s="40"/>
      <c r="N135" s="45"/>
    </row>
    <row r="136" spans="1:14" ht="15" customHeight="1" x14ac:dyDescent="0.25">
      <c r="G136" s="39"/>
      <c r="H136" s="36"/>
      <c r="I136" s="40"/>
      <c r="J136" s="36"/>
      <c r="K136" s="40"/>
      <c r="M136" s="40"/>
      <c r="N136" s="45"/>
    </row>
    <row r="137" spans="1:14" ht="15" customHeight="1" x14ac:dyDescent="0.25">
      <c r="G137" s="39"/>
      <c r="H137" s="36"/>
      <c r="I137" s="40"/>
      <c r="J137" s="36"/>
      <c r="K137" s="40"/>
      <c r="M137" s="40"/>
      <c r="N137" s="45"/>
    </row>
    <row r="138" spans="1:14" ht="15" customHeight="1" x14ac:dyDescent="0.25">
      <c r="G138" s="39"/>
      <c r="H138" s="36"/>
      <c r="I138" s="40"/>
      <c r="J138" s="36"/>
      <c r="K138" s="40"/>
      <c r="M138" s="40"/>
      <c r="N138" s="45"/>
    </row>
    <row r="139" spans="1:14" ht="15" customHeight="1" x14ac:dyDescent="0.25">
      <c r="G139" s="39"/>
      <c r="H139" s="36"/>
      <c r="I139" s="40"/>
      <c r="J139" s="36"/>
      <c r="K139" s="40"/>
      <c r="M139" s="40"/>
      <c r="N139" s="45"/>
    </row>
    <row r="140" spans="1:14" ht="15" customHeight="1" x14ac:dyDescent="0.25">
      <c r="G140" s="39"/>
      <c r="H140" s="36"/>
      <c r="I140" s="40"/>
      <c r="J140" s="36"/>
      <c r="K140" s="40"/>
      <c r="M140" s="40"/>
      <c r="N140" s="45"/>
    </row>
    <row r="141" spans="1:14" ht="15" customHeight="1" x14ac:dyDescent="0.25">
      <c r="G141" s="39"/>
      <c r="H141" s="36"/>
      <c r="I141" s="40"/>
      <c r="J141" s="36"/>
      <c r="K141" s="40"/>
      <c r="M141" s="40"/>
      <c r="N141" s="45"/>
    </row>
    <row r="142" spans="1:14" ht="15" customHeight="1" x14ac:dyDescent="0.25">
      <c r="G142" s="39"/>
      <c r="H142" s="36"/>
      <c r="I142" s="40"/>
      <c r="J142" s="36"/>
      <c r="K142" s="40"/>
      <c r="M142" s="40"/>
      <c r="N142" s="45"/>
    </row>
    <row r="143" spans="1:14" ht="15" customHeight="1" x14ac:dyDescent="0.25">
      <c r="G143" s="39"/>
      <c r="H143" s="36"/>
      <c r="I143" s="40"/>
      <c r="J143" s="36"/>
      <c r="K143" s="40"/>
      <c r="M143" s="40"/>
      <c r="N143" s="45"/>
    </row>
    <row r="144" spans="1:14" ht="15" customHeight="1" x14ac:dyDescent="0.25">
      <c r="G144" s="39"/>
      <c r="H144" s="36"/>
      <c r="I144" s="40"/>
      <c r="J144" s="36"/>
      <c r="K144" s="40"/>
      <c r="M144" s="40"/>
      <c r="N144" s="45"/>
    </row>
    <row r="145" spans="7:14" ht="15" customHeight="1" x14ac:dyDescent="0.25">
      <c r="G145" s="39"/>
      <c r="H145" s="36"/>
      <c r="I145" s="40"/>
      <c r="J145" s="36"/>
      <c r="K145" s="40"/>
      <c r="M145" s="40"/>
      <c r="N145" s="45"/>
    </row>
    <row r="146" spans="7:14" ht="15" customHeight="1" x14ac:dyDescent="0.25">
      <c r="G146" s="39"/>
      <c r="H146" s="36"/>
      <c r="I146" s="40"/>
      <c r="J146" s="36"/>
      <c r="K146" s="40"/>
      <c r="M146" s="40"/>
      <c r="N146" s="45"/>
    </row>
    <row r="147" spans="7:14" ht="15" customHeight="1" x14ac:dyDescent="0.25">
      <c r="G147" s="39"/>
      <c r="H147" s="36"/>
      <c r="I147" s="40"/>
      <c r="J147" s="36"/>
      <c r="K147" s="40"/>
      <c r="M147" s="40"/>
      <c r="N147" s="45"/>
    </row>
    <row r="148" spans="7:14" ht="15" customHeight="1" x14ac:dyDescent="0.25">
      <c r="G148" s="39"/>
      <c r="H148" s="36"/>
      <c r="I148" s="40"/>
      <c r="J148" s="36"/>
      <c r="K148" s="40"/>
      <c r="M148" s="40"/>
      <c r="N148" s="45"/>
    </row>
    <row r="149" spans="7:14" ht="15" customHeight="1" x14ac:dyDescent="0.25">
      <c r="G149" s="39"/>
      <c r="H149" s="36"/>
      <c r="I149" s="40"/>
      <c r="J149" s="36"/>
      <c r="K149" s="40"/>
      <c r="M149" s="40"/>
      <c r="N149" s="45"/>
    </row>
    <row r="150" spans="7:14" ht="15" customHeight="1" x14ac:dyDescent="0.25">
      <c r="G150" s="39"/>
      <c r="H150" s="36"/>
      <c r="I150" s="40"/>
      <c r="J150" s="36"/>
      <c r="K150" s="40"/>
      <c r="M150" s="40"/>
      <c r="N150" s="45"/>
    </row>
    <row r="151" spans="7:14" ht="15" customHeight="1" x14ac:dyDescent="0.25">
      <c r="G151" s="39"/>
      <c r="H151" s="36"/>
      <c r="I151" s="40"/>
      <c r="J151" s="36"/>
      <c r="K151" s="40"/>
      <c r="M151" s="40"/>
      <c r="N151" s="45"/>
    </row>
    <row r="152" spans="7:14" ht="15" customHeight="1" x14ac:dyDescent="0.25">
      <c r="G152" s="39"/>
      <c r="H152" s="36"/>
      <c r="I152" s="40"/>
      <c r="J152" s="36"/>
      <c r="K152" s="40"/>
      <c r="M152" s="40"/>
      <c r="N152" s="45"/>
    </row>
    <row r="153" spans="7:14" ht="15" customHeight="1" x14ac:dyDescent="0.25">
      <c r="G153" s="39"/>
      <c r="H153" s="36"/>
      <c r="I153" s="40"/>
      <c r="J153" s="36"/>
      <c r="K153" s="40"/>
      <c r="M153" s="40"/>
      <c r="N153" s="45"/>
    </row>
    <row r="154" spans="7:14" ht="15" customHeight="1" x14ac:dyDescent="0.25">
      <c r="G154" s="39"/>
      <c r="H154" s="36"/>
      <c r="I154" s="40"/>
      <c r="J154" s="36"/>
      <c r="K154" s="40"/>
      <c r="M154" s="40"/>
      <c r="N154" s="45"/>
    </row>
    <row r="155" spans="7:14" ht="15" customHeight="1" x14ac:dyDescent="0.25">
      <c r="G155" s="39"/>
      <c r="H155" s="36"/>
      <c r="I155" s="40"/>
      <c r="J155" s="36"/>
      <c r="K155" s="40"/>
      <c r="M155" s="40"/>
      <c r="N155" s="45"/>
    </row>
    <row r="156" spans="7:14" ht="15" customHeight="1" x14ac:dyDescent="0.25">
      <c r="G156" s="39"/>
      <c r="H156" s="36"/>
      <c r="I156" s="40"/>
      <c r="J156" s="36"/>
      <c r="K156" s="40"/>
      <c r="M156" s="40"/>
      <c r="N156" s="45"/>
    </row>
    <row r="157" spans="7:14" ht="15" customHeight="1" x14ac:dyDescent="0.25">
      <c r="G157" s="39"/>
      <c r="H157" s="36"/>
      <c r="I157" s="40"/>
      <c r="J157" s="36"/>
      <c r="K157" s="40"/>
      <c r="M157" s="40"/>
      <c r="N157" s="45"/>
    </row>
    <row r="158" spans="7:14" ht="15" customHeight="1" x14ac:dyDescent="0.25">
      <c r="G158" s="39"/>
      <c r="H158" s="36"/>
      <c r="I158" s="40"/>
      <c r="J158" s="36"/>
      <c r="K158" s="40"/>
      <c r="M158" s="40"/>
      <c r="N158" s="45"/>
    </row>
    <row r="159" spans="7:14" ht="15" customHeight="1" x14ac:dyDescent="0.25">
      <c r="G159" s="39"/>
      <c r="H159" s="36"/>
      <c r="I159" s="40"/>
      <c r="J159" s="36"/>
      <c r="K159" s="40"/>
      <c r="M159" s="40"/>
      <c r="N159" s="45"/>
    </row>
    <row r="160" spans="7:14" ht="15" customHeight="1" x14ac:dyDescent="0.25">
      <c r="G160" s="39"/>
      <c r="H160" s="36"/>
      <c r="I160" s="40"/>
      <c r="J160" s="36"/>
      <c r="K160" s="40"/>
      <c r="M160" s="40"/>
      <c r="N160" s="45"/>
    </row>
    <row r="161" spans="4:14" ht="15" customHeight="1" x14ac:dyDescent="0.25">
      <c r="G161" s="39"/>
      <c r="H161" s="36"/>
      <c r="I161" s="40"/>
      <c r="J161" s="36"/>
      <c r="K161" s="40"/>
      <c r="M161" s="40"/>
      <c r="N161" s="45"/>
    </row>
    <row r="162" spans="4:14" ht="15" customHeight="1" x14ac:dyDescent="0.25">
      <c r="G162" s="39"/>
      <c r="H162" s="36"/>
      <c r="I162" s="40"/>
      <c r="J162" s="36"/>
      <c r="K162" s="40"/>
      <c r="M162" s="40"/>
      <c r="N162" s="45"/>
    </row>
    <row r="163" spans="4:14" ht="15" customHeight="1" x14ac:dyDescent="0.25">
      <c r="G163" s="39"/>
      <c r="H163" s="36"/>
      <c r="I163" s="40"/>
      <c r="J163" s="36"/>
      <c r="K163" s="40"/>
      <c r="M163" s="40"/>
      <c r="N163" s="45"/>
    </row>
    <row r="164" spans="4:14" ht="15" customHeight="1" x14ac:dyDescent="0.25">
      <c r="G164" s="39"/>
      <c r="H164" s="36"/>
      <c r="I164" s="40"/>
      <c r="J164" s="36"/>
      <c r="K164" s="40"/>
      <c r="M164" s="40"/>
      <c r="N164" s="45"/>
    </row>
    <row r="165" spans="4:14" ht="15" customHeight="1" x14ac:dyDescent="0.25">
      <c r="G165" s="39"/>
      <c r="H165" s="36"/>
      <c r="I165" s="40"/>
      <c r="J165" s="36"/>
      <c r="K165" s="40"/>
      <c r="M165" s="40"/>
      <c r="N165" s="45"/>
    </row>
    <row r="166" spans="4:14" ht="15" customHeight="1" x14ac:dyDescent="0.25">
      <c r="G166" s="39"/>
      <c r="H166" s="36"/>
      <c r="I166" s="40"/>
      <c r="J166" s="36"/>
      <c r="K166" s="40"/>
      <c r="M166" s="40"/>
      <c r="N166" s="45"/>
    </row>
    <row r="167" spans="4:14" ht="15" customHeight="1" x14ac:dyDescent="0.25">
      <c r="D167" s="84">
        <v>5</v>
      </c>
      <c r="E167" s="84"/>
      <c r="F167" s="84"/>
      <c r="G167" s="84"/>
      <c r="H167" s="84"/>
      <c r="I167" s="84"/>
      <c r="J167" s="84"/>
      <c r="K167" s="84"/>
      <c r="L167" s="84"/>
      <c r="M167" s="84"/>
      <c r="N167" s="84"/>
    </row>
    <row r="168" spans="4:14" ht="15" customHeight="1" x14ac:dyDescent="0.25">
      <c r="D168" s="84" t="s">
        <v>0</v>
      </c>
      <c r="E168" s="84"/>
      <c r="F168" s="84"/>
      <c r="G168" s="84"/>
      <c r="H168" s="84"/>
      <c r="I168" s="84"/>
      <c r="J168" s="84"/>
      <c r="K168" s="84"/>
      <c r="L168" s="84"/>
      <c r="M168" s="84"/>
      <c r="N168" s="84"/>
    </row>
    <row r="169" spans="4:14" ht="15" customHeight="1" x14ac:dyDescent="0.25"/>
    <row r="170" spans="4:14" ht="15" customHeight="1" x14ac:dyDescent="0.25">
      <c r="D170" s="84" t="s">
        <v>1</v>
      </c>
      <c r="E170" s="84"/>
      <c r="F170" s="84"/>
      <c r="G170" s="84"/>
      <c r="H170" s="84"/>
      <c r="I170" s="84"/>
      <c r="J170" s="84"/>
      <c r="K170" s="84"/>
      <c r="L170" s="84"/>
      <c r="M170" s="84"/>
      <c r="N170" s="84"/>
    </row>
    <row r="171" spans="4:14" ht="15" customHeight="1" x14ac:dyDescent="0.25"/>
    <row r="172" spans="4:14" ht="15" customHeight="1" x14ac:dyDescent="0.25">
      <c r="D172" s="84" t="s">
        <v>123</v>
      </c>
      <c r="E172" s="84"/>
      <c r="F172" s="84"/>
      <c r="G172" s="84"/>
      <c r="H172" s="84"/>
      <c r="I172" s="84"/>
      <c r="J172" s="84"/>
      <c r="K172" s="84"/>
      <c r="L172" s="84"/>
      <c r="M172" s="84"/>
      <c r="N172" s="84"/>
    </row>
    <row r="173" spans="4:14" ht="15" customHeight="1" x14ac:dyDescent="0.25"/>
    <row r="174" spans="4:14" ht="15" customHeight="1" x14ac:dyDescent="0.25">
      <c r="D174" s="84" t="s">
        <v>114</v>
      </c>
      <c r="E174" s="84"/>
      <c r="F174" s="84"/>
      <c r="G174" s="84"/>
      <c r="H174" s="84"/>
      <c r="I174" s="84"/>
      <c r="J174" s="84"/>
      <c r="K174" s="84"/>
      <c r="L174" s="84"/>
      <c r="M174" s="84"/>
      <c r="N174" s="84"/>
    </row>
    <row r="175" spans="4:14" ht="15" customHeight="1" x14ac:dyDescent="0.25"/>
    <row r="176" spans="4:14" ht="15" customHeight="1" x14ac:dyDescent="0.25">
      <c r="D176" s="84" t="s">
        <v>115</v>
      </c>
      <c r="E176" s="84"/>
      <c r="F176" s="84"/>
      <c r="G176" s="84"/>
      <c r="H176" s="84"/>
      <c r="I176" s="84"/>
      <c r="J176" s="84"/>
      <c r="K176" s="84"/>
      <c r="L176" s="84"/>
      <c r="M176" s="84"/>
      <c r="N176" s="84"/>
    </row>
    <row r="177" spans="1:17" ht="15" customHeight="1" x14ac:dyDescent="0.25"/>
    <row r="178" spans="1:17" ht="15" customHeight="1" x14ac:dyDescent="0.25"/>
    <row r="179" spans="1:17" ht="15" customHeight="1" x14ac:dyDescent="0.25">
      <c r="H179" s="69">
        <v>2022</v>
      </c>
      <c r="J179" s="69">
        <v>2023</v>
      </c>
      <c r="K179" s="69"/>
      <c r="L179" s="37">
        <v>2023</v>
      </c>
      <c r="N179" s="69">
        <v>2024</v>
      </c>
    </row>
    <row r="180" spans="1:17" ht="15" customHeight="1" x14ac:dyDescent="0.25">
      <c r="H180" s="69" t="s">
        <v>4</v>
      </c>
      <c r="J180" s="69" t="s">
        <v>5</v>
      </c>
      <c r="K180" s="69"/>
      <c r="L180" s="38" t="s">
        <v>4</v>
      </c>
      <c r="M180" s="84" t="s">
        <v>5</v>
      </c>
      <c r="N180" s="84"/>
    </row>
    <row r="181" spans="1:17" ht="15" customHeight="1" x14ac:dyDescent="0.25"/>
    <row r="182" spans="1:17" ht="15" customHeight="1" x14ac:dyDescent="0.25"/>
    <row r="183" spans="1:17" ht="15" customHeight="1" x14ac:dyDescent="0.25">
      <c r="D183" s="35" t="s">
        <v>116</v>
      </c>
    </row>
    <row r="184" spans="1:17" s="51" customFormat="1" ht="15" customHeight="1" x14ac:dyDescent="0.25">
      <c r="A184" s="72" t="s">
        <v>124</v>
      </c>
      <c r="E184" s="51" t="s">
        <v>125</v>
      </c>
      <c r="G184" s="51" t="s">
        <v>9</v>
      </c>
      <c r="H184" s="82">
        <v>65350</v>
      </c>
      <c r="I184" s="40" t="s">
        <v>9</v>
      </c>
      <c r="J184" s="82">
        <v>116951</v>
      </c>
      <c r="K184" s="40" t="s">
        <v>9</v>
      </c>
      <c r="L184" s="40">
        <v>116951</v>
      </c>
      <c r="M184" s="40" t="s">
        <v>9</v>
      </c>
      <c r="N184" s="40">
        <v>122330</v>
      </c>
    </row>
    <row r="185" spans="1:17" s="51" customFormat="1" ht="15" customHeight="1" x14ac:dyDescent="0.25">
      <c r="A185" s="72" t="s">
        <v>126</v>
      </c>
      <c r="E185" s="51" t="s">
        <v>127</v>
      </c>
      <c r="H185" s="82">
        <v>727927</v>
      </c>
      <c r="I185" s="40"/>
      <c r="J185" s="82">
        <v>471697</v>
      </c>
      <c r="K185" s="40"/>
      <c r="L185" s="40">
        <v>647892</v>
      </c>
      <c r="M185" s="40"/>
      <c r="N185" s="40">
        <v>726470</v>
      </c>
    </row>
    <row r="186" spans="1:17" s="51" customFormat="1" ht="15" customHeight="1" x14ac:dyDescent="0.25">
      <c r="A186" s="72" t="s">
        <v>128</v>
      </c>
      <c r="E186" s="51" t="s">
        <v>129</v>
      </c>
      <c r="H186" s="82">
        <v>288840</v>
      </c>
      <c r="I186" s="40"/>
      <c r="J186" s="82">
        <v>497592</v>
      </c>
      <c r="K186" s="40"/>
      <c r="L186" s="40">
        <v>539280</v>
      </c>
      <c r="M186" s="40"/>
      <c r="N186" s="40">
        <v>581831</v>
      </c>
    </row>
    <row r="187" spans="1:17" s="51" customFormat="1" ht="15" customHeight="1" x14ac:dyDescent="0.25">
      <c r="A187" s="72" t="s">
        <v>130</v>
      </c>
      <c r="E187" s="51" t="s">
        <v>131</v>
      </c>
      <c r="H187" s="82">
        <v>378811</v>
      </c>
      <c r="I187" s="40"/>
      <c r="J187" s="82">
        <v>246685</v>
      </c>
      <c r="K187" s="40"/>
      <c r="L187" s="40">
        <v>437346</v>
      </c>
      <c r="M187" s="40"/>
      <c r="N187" s="40">
        <v>468547</v>
      </c>
      <c r="O187" s="81"/>
    </row>
    <row r="188" spans="1:17" s="51" customFormat="1" ht="15" customHeight="1" x14ac:dyDescent="0.25">
      <c r="A188" s="72" t="s">
        <v>132</v>
      </c>
      <c r="E188" s="51" t="s">
        <v>133</v>
      </c>
      <c r="H188" s="82">
        <v>105678</v>
      </c>
      <c r="I188" s="39"/>
      <c r="J188" s="82">
        <v>97500</v>
      </c>
      <c r="K188" s="39"/>
      <c r="L188" s="40">
        <v>97500</v>
      </c>
      <c r="M188" s="39"/>
      <c r="N188" s="40">
        <v>159400</v>
      </c>
      <c r="O188" s="81"/>
      <c r="P188" s="81"/>
      <c r="Q188" s="81"/>
    </row>
    <row r="189" spans="1:17" s="51" customFormat="1" ht="15" customHeight="1" x14ac:dyDescent="0.25">
      <c r="A189" s="72" t="s">
        <v>134</v>
      </c>
      <c r="E189" s="51" t="s">
        <v>135</v>
      </c>
      <c r="H189" s="82">
        <v>24185</v>
      </c>
      <c r="I189" s="39"/>
      <c r="J189" s="82">
        <v>18000</v>
      </c>
      <c r="K189" s="39"/>
      <c r="L189" s="40">
        <v>19000</v>
      </c>
      <c r="M189" s="39"/>
      <c r="N189" s="40">
        <v>20000</v>
      </c>
    </row>
    <row r="190" spans="1:17" s="51" customFormat="1" ht="15" customHeight="1" x14ac:dyDescent="0.25">
      <c r="A190" s="72" t="s">
        <v>136</v>
      </c>
      <c r="E190" s="51" t="s">
        <v>137</v>
      </c>
      <c r="H190" s="82">
        <v>34947</v>
      </c>
      <c r="I190" s="39"/>
      <c r="J190" s="82">
        <v>30000</v>
      </c>
      <c r="K190" s="39"/>
      <c r="L190" s="40">
        <v>43000</v>
      </c>
      <c r="M190" s="39"/>
      <c r="N190" s="40">
        <v>30000</v>
      </c>
    </row>
    <row r="191" spans="1:17" s="51" customFormat="1" ht="15" customHeight="1" x14ac:dyDescent="0.25">
      <c r="A191" s="72" t="s">
        <v>138</v>
      </c>
      <c r="E191" s="51" t="s">
        <v>139</v>
      </c>
      <c r="H191" s="82">
        <v>4520</v>
      </c>
      <c r="I191" s="39"/>
      <c r="J191" s="82">
        <v>15000</v>
      </c>
      <c r="K191" s="39"/>
      <c r="L191" s="40">
        <v>0</v>
      </c>
      <c r="M191" s="39"/>
      <c r="N191" s="40">
        <v>15000</v>
      </c>
    </row>
    <row r="192" spans="1:17" s="51" customFormat="1" x14ac:dyDescent="0.25">
      <c r="A192" s="72" t="s">
        <v>140</v>
      </c>
      <c r="E192" s="51" t="s">
        <v>141</v>
      </c>
      <c r="H192" s="82">
        <v>350878</v>
      </c>
      <c r="I192" s="39"/>
      <c r="J192" s="82">
        <v>270000</v>
      </c>
      <c r="K192" s="39"/>
      <c r="L192" s="40">
        <v>300000</v>
      </c>
      <c r="M192" s="39"/>
      <c r="N192" s="40">
        <v>270000</v>
      </c>
    </row>
    <row r="193" spans="1:14" s="51" customFormat="1" ht="15" customHeight="1" x14ac:dyDescent="0.25">
      <c r="A193" s="72" t="s">
        <v>142</v>
      </c>
      <c r="E193" s="51" t="s">
        <v>143</v>
      </c>
      <c r="H193" s="82">
        <v>107348</v>
      </c>
      <c r="I193" s="39"/>
      <c r="J193" s="82">
        <v>95000</v>
      </c>
      <c r="K193" s="39"/>
      <c r="L193" s="40">
        <v>75000</v>
      </c>
      <c r="M193" s="39"/>
      <c r="N193" s="40">
        <v>80000</v>
      </c>
    </row>
    <row r="194" spans="1:14" s="51" customFormat="1" ht="15" customHeight="1" x14ac:dyDescent="0.25">
      <c r="A194" s="72" t="s">
        <v>144</v>
      </c>
      <c r="E194" s="51" t="s">
        <v>145</v>
      </c>
      <c r="H194" s="82">
        <v>120</v>
      </c>
      <c r="I194" s="39"/>
      <c r="J194" s="82">
        <v>0</v>
      </c>
      <c r="K194" s="39"/>
      <c r="L194" s="40">
        <v>0</v>
      </c>
      <c r="M194" s="39"/>
      <c r="N194" s="40">
        <v>0</v>
      </c>
    </row>
    <row r="195" spans="1:14" s="51" customFormat="1" ht="15" customHeight="1" x14ac:dyDescent="0.25">
      <c r="A195" s="72" t="s">
        <v>146</v>
      </c>
      <c r="E195" s="51" t="s">
        <v>147</v>
      </c>
      <c r="H195" s="82">
        <v>40519</v>
      </c>
      <c r="I195" s="39"/>
      <c r="J195" s="82">
        <v>41000</v>
      </c>
      <c r="K195" s="39"/>
      <c r="L195" s="40">
        <v>40000</v>
      </c>
      <c r="M195" s="39"/>
      <c r="N195" s="40">
        <v>41000</v>
      </c>
    </row>
    <row r="196" spans="1:14" s="51" customFormat="1" ht="15" customHeight="1" x14ac:dyDescent="0.25">
      <c r="A196" s="72" t="s">
        <v>148</v>
      </c>
      <c r="E196" s="51" t="s">
        <v>149</v>
      </c>
      <c r="H196" s="82">
        <v>16081</v>
      </c>
      <c r="I196" s="39"/>
      <c r="J196" s="82">
        <v>35000</v>
      </c>
      <c r="K196" s="39"/>
      <c r="L196" s="40">
        <v>20000</v>
      </c>
      <c r="M196" s="39"/>
      <c r="N196" s="40">
        <v>25000</v>
      </c>
    </row>
    <row r="197" spans="1:14" s="51" customFormat="1" ht="15" customHeight="1" x14ac:dyDescent="0.25">
      <c r="A197" s="72"/>
      <c r="E197" s="51" t="s">
        <v>150</v>
      </c>
      <c r="H197" s="82"/>
      <c r="I197" s="40"/>
      <c r="J197" s="82"/>
      <c r="K197" s="40"/>
      <c r="L197" s="40"/>
      <c r="M197" s="39"/>
      <c r="N197" s="40"/>
    </row>
    <row r="198" spans="1:14" ht="15" customHeight="1" x14ac:dyDescent="0.25">
      <c r="A198" s="72" t="s">
        <v>151</v>
      </c>
      <c r="E198" s="35" t="s">
        <v>152</v>
      </c>
      <c r="H198" s="82">
        <v>26083</v>
      </c>
      <c r="I198" s="40"/>
      <c r="J198" s="82">
        <v>24000</v>
      </c>
      <c r="K198" s="40"/>
      <c r="L198" s="40">
        <v>20000</v>
      </c>
      <c r="M198" s="39"/>
      <c r="N198" s="40">
        <v>24000</v>
      </c>
    </row>
    <row r="199" spans="1:14" ht="15" customHeight="1" x14ac:dyDescent="0.25">
      <c r="A199" s="72" t="s">
        <v>153</v>
      </c>
      <c r="E199" s="35" t="s">
        <v>154</v>
      </c>
      <c r="H199" s="82">
        <v>35809</v>
      </c>
      <c r="I199" s="40"/>
      <c r="J199" s="82">
        <v>35000</v>
      </c>
      <c r="K199" s="40"/>
      <c r="L199" s="40">
        <v>34000</v>
      </c>
      <c r="M199" s="39"/>
      <c r="N199" s="40">
        <v>35000</v>
      </c>
    </row>
    <row r="200" spans="1:14" ht="15" customHeight="1" x14ac:dyDescent="0.25">
      <c r="A200" s="72" t="s">
        <v>155</v>
      </c>
      <c r="E200" s="35" t="s">
        <v>156</v>
      </c>
      <c r="H200" s="82">
        <v>30214</v>
      </c>
      <c r="I200" s="40"/>
      <c r="J200" s="82">
        <v>23000</v>
      </c>
      <c r="K200" s="40"/>
      <c r="L200" s="40">
        <v>25000</v>
      </c>
      <c r="M200" s="39"/>
      <c r="N200" s="40">
        <v>25000</v>
      </c>
    </row>
    <row r="201" spans="1:14" ht="15" customHeight="1" x14ac:dyDescent="0.25">
      <c r="E201" s="35" t="s">
        <v>157</v>
      </c>
      <c r="H201" s="40"/>
      <c r="I201" s="39"/>
      <c r="J201" s="40"/>
      <c r="K201" s="39"/>
      <c r="L201" s="40"/>
      <c r="M201" s="39"/>
      <c r="N201" s="40"/>
    </row>
    <row r="202" spans="1:14" ht="15" customHeight="1" x14ac:dyDescent="0.25">
      <c r="A202" s="72" t="s">
        <v>158</v>
      </c>
      <c r="F202" s="35" t="s">
        <v>159</v>
      </c>
      <c r="H202" s="82">
        <v>36104</v>
      </c>
      <c r="I202" s="39"/>
      <c r="J202" s="82">
        <v>25000</v>
      </c>
      <c r="K202" s="39"/>
      <c r="L202" s="40">
        <v>17000</v>
      </c>
      <c r="M202" s="39"/>
      <c r="N202" s="40">
        <v>25000</v>
      </c>
    </row>
    <row r="203" spans="1:14" ht="15" customHeight="1" x14ac:dyDescent="0.25">
      <c r="A203" s="72" t="s">
        <v>160</v>
      </c>
      <c r="E203" s="35" t="s">
        <v>161</v>
      </c>
      <c r="H203" s="82">
        <v>43185</v>
      </c>
      <c r="I203" s="40"/>
      <c r="J203" s="82">
        <v>40000</v>
      </c>
      <c r="K203" s="40"/>
      <c r="L203" s="40">
        <v>42000</v>
      </c>
      <c r="M203" s="39"/>
      <c r="N203" s="40">
        <v>44000</v>
      </c>
    </row>
    <row r="204" spans="1:14" ht="15" customHeight="1" x14ac:dyDescent="0.25">
      <c r="A204" s="72" t="s">
        <v>162</v>
      </c>
      <c r="E204" s="35" t="s">
        <v>94</v>
      </c>
      <c r="H204" s="82">
        <v>21350</v>
      </c>
      <c r="I204" s="40"/>
      <c r="J204" s="82">
        <v>63000</v>
      </c>
      <c r="K204" s="40"/>
      <c r="L204" s="40">
        <v>62000</v>
      </c>
      <c r="M204" s="40"/>
      <c r="N204" s="40">
        <v>113000</v>
      </c>
    </row>
    <row r="205" spans="1:14" ht="15" customHeight="1" x14ac:dyDescent="0.25">
      <c r="E205" s="35" t="s">
        <v>92</v>
      </c>
      <c r="H205" s="83">
        <v>0</v>
      </c>
      <c r="I205" s="40"/>
      <c r="J205" s="83">
        <v>0</v>
      </c>
      <c r="K205" s="40"/>
      <c r="L205" s="49"/>
      <c r="M205" s="40"/>
      <c r="N205" s="49"/>
    </row>
    <row r="206" spans="1:14" ht="15" customHeight="1" x14ac:dyDescent="0.25">
      <c r="D206" s="35" t="s">
        <v>11</v>
      </c>
      <c r="H206" s="36"/>
      <c r="J206" s="45"/>
      <c r="L206" s="36" t="s">
        <v>11</v>
      </c>
      <c r="N206" s="36"/>
    </row>
    <row r="207" spans="1:14" ht="15" customHeight="1" thickBot="1" x14ac:dyDescent="0.3">
      <c r="E207" s="35" t="s">
        <v>163</v>
      </c>
      <c r="G207" s="39" t="s">
        <v>9</v>
      </c>
      <c r="H207" s="44">
        <f>SUM(H184:H206)</f>
        <v>2337949</v>
      </c>
      <c r="I207" s="40" t="s">
        <v>9</v>
      </c>
      <c r="J207" s="47">
        <f>SUM(J184:J206)</f>
        <v>2144425</v>
      </c>
      <c r="K207" s="40" t="s">
        <v>9</v>
      </c>
      <c r="L207" s="44">
        <f>SUM(L184:L206)</f>
        <v>2535969</v>
      </c>
      <c r="M207" s="40" t="s">
        <v>9</v>
      </c>
      <c r="N207" s="48">
        <f>SUM(N184:N204)</f>
        <v>2805578</v>
      </c>
    </row>
    <row r="208" spans="1:14" ht="15" customHeight="1" thickTop="1" x14ac:dyDescent="0.25">
      <c r="G208" s="39"/>
      <c r="H208" s="36"/>
      <c r="I208" s="40"/>
      <c r="J208" s="45"/>
      <c r="K208" s="40"/>
      <c r="M208" s="40"/>
      <c r="N208" s="36"/>
    </row>
    <row r="209" spans="4:14" ht="15" customHeight="1" x14ac:dyDescent="0.25">
      <c r="G209" s="39"/>
      <c r="H209" s="36"/>
      <c r="I209" s="40"/>
      <c r="J209" s="45"/>
      <c r="K209" s="40"/>
      <c r="M209" s="40"/>
      <c r="N209" s="36"/>
    </row>
    <row r="210" spans="4:14" ht="15" customHeight="1" x14ac:dyDescent="0.25">
      <c r="G210" s="39"/>
      <c r="H210" s="36"/>
      <c r="I210" s="40"/>
      <c r="J210" s="45"/>
      <c r="K210" s="40"/>
      <c r="M210" s="40"/>
      <c r="N210" s="36"/>
    </row>
    <row r="211" spans="4:14" ht="15" customHeight="1" x14ac:dyDescent="0.25">
      <c r="G211" s="39"/>
      <c r="H211" s="36"/>
      <c r="I211" s="40"/>
      <c r="J211" s="45"/>
      <c r="K211" s="40"/>
      <c r="M211" s="40"/>
      <c r="N211" s="36"/>
    </row>
    <row r="212" spans="4:14" ht="15" customHeight="1" x14ac:dyDescent="0.25">
      <c r="G212" s="39"/>
      <c r="H212" s="36"/>
      <c r="I212" s="40"/>
      <c r="J212" s="45"/>
      <c r="K212" s="40"/>
      <c r="M212" s="40"/>
      <c r="N212" s="36"/>
    </row>
    <row r="213" spans="4:14" ht="15" customHeight="1" x14ac:dyDescent="0.25">
      <c r="G213" s="39"/>
      <c r="H213" s="36"/>
      <c r="I213" s="40"/>
      <c r="J213" s="45"/>
      <c r="K213" s="40"/>
      <c r="M213" s="40"/>
      <c r="N213" s="36"/>
    </row>
    <row r="214" spans="4:14" ht="15" customHeight="1" x14ac:dyDescent="0.25">
      <c r="G214" s="39"/>
      <c r="H214" s="36"/>
      <c r="I214" s="40"/>
      <c r="J214" s="45"/>
      <c r="K214" s="40"/>
      <c r="M214" s="40"/>
      <c r="N214" s="36"/>
    </row>
    <row r="215" spans="4:14" ht="15" customHeight="1" x14ac:dyDescent="0.25">
      <c r="G215" s="39"/>
      <c r="H215" s="36"/>
      <c r="I215" s="40"/>
      <c r="J215" s="45"/>
      <c r="K215" s="40"/>
      <c r="M215" s="40"/>
      <c r="N215" s="36"/>
    </row>
    <row r="216" spans="4:14" ht="15" customHeight="1" x14ac:dyDescent="0.25">
      <c r="G216" s="39"/>
      <c r="H216" s="36"/>
      <c r="I216" s="40"/>
      <c r="J216" s="45"/>
      <c r="K216" s="40"/>
      <c r="M216" s="40"/>
      <c r="N216" s="36"/>
    </row>
    <row r="217" spans="4:14" ht="15" customHeight="1" x14ac:dyDescent="0.25">
      <c r="G217" s="39"/>
      <c r="H217" s="36"/>
      <c r="I217" s="40"/>
      <c r="J217" s="45"/>
      <c r="K217" s="40"/>
      <c r="M217" s="40"/>
      <c r="N217" s="36"/>
    </row>
    <row r="218" spans="4:14" ht="15" customHeight="1" x14ac:dyDescent="0.25">
      <c r="G218" s="39"/>
      <c r="H218" s="36"/>
      <c r="I218" s="40"/>
      <c r="J218" s="36"/>
      <c r="K218" s="40"/>
      <c r="M218" s="40"/>
      <c r="N218" s="36"/>
    </row>
    <row r="219" spans="4:14" ht="15" customHeight="1" x14ac:dyDescent="0.25">
      <c r="G219" s="39"/>
      <c r="H219" s="36"/>
      <c r="I219" s="40"/>
      <c r="J219" s="36"/>
      <c r="K219" s="40"/>
      <c r="M219" s="40"/>
      <c r="N219" s="36"/>
    </row>
    <row r="220" spans="4:14" ht="15" customHeight="1" x14ac:dyDescent="0.25">
      <c r="G220" s="39"/>
      <c r="H220" s="36"/>
      <c r="I220" s="40"/>
      <c r="J220" s="36"/>
      <c r="K220" s="40"/>
      <c r="M220" s="40"/>
      <c r="N220" s="36"/>
    </row>
    <row r="221" spans="4:14" ht="15" customHeight="1" x14ac:dyDescent="0.25">
      <c r="G221" s="39"/>
      <c r="H221" s="36"/>
      <c r="I221" s="40"/>
      <c r="J221" s="36"/>
      <c r="K221" s="40"/>
      <c r="M221" s="40"/>
      <c r="N221" s="36"/>
    </row>
    <row r="222" spans="4:14" ht="15" customHeight="1" x14ac:dyDescent="0.25">
      <c r="G222" s="39"/>
      <c r="H222" s="36"/>
      <c r="I222" s="40"/>
      <c r="J222" s="36"/>
      <c r="K222" s="40"/>
      <c r="M222" s="40"/>
      <c r="N222" s="36"/>
    </row>
    <row r="223" spans="4:14" ht="15" customHeight="1" x14ac:dyDescent="0.25">
      <c r="D223" s="84">
        <v>6</v>
      </c>
      <c r="E223" s="84"/>
      <c r="F223" s="84"/>
      <c r="G223" s="84"/>
      <c r="H223" s="84"/>
      <c r="I223" s="84"/>
      <c r="J223" s="84"/>
      <c r="K223" s="84"/>
      <c r="L223" s="84"/>
      <c r="M223" s="84"/>
      <c r="N223" s="84"/>
    </row>
    <row r="224" spans="4:14" ht="15" customHeight="1" x14ac:dyDescent="0.25">
      <c r="D224" s="84" t="s">
        <v>164</v>
      </c>
      <c r="E224" s="84"/>
      <c r="F224" s="84"/>
      <c r="G224" s="84"/>
      <c r="H224" s="84"/>
      <c r="I224" s="84"/>
      <c r="J224" s="84"/>
      <c r="K224" s="84"/>
      <c r="L224" s="84"/>
      <c r="M224" s="84"/>
      <c r="N224" s="84"/>
    </row>
    <row r="225" spans="1:14" ht="15" customHeight="1" x14ac:dyDescent="0.25"/>
    <row r="226" spans="1:14" ht="15" customHeight="1" x14ac:dyDescent="0.25">
      <c r="D226" s="84" t="s">
        <v>1</v>
      </c>
      <c r="E226" s="84"/>
      <c r="F226" s="84"/>
      <c r="G226" s="84"/>
      <c r="H226" s="84"/>
      <c r="I226" s="84"/>
      <c r="J226" s="84"/>
      <c r="K226" s="84"/>
      <c r="L226" s="84"/>
      <c r="M226" s="84"/>
      <c r="N226" s="84"/>
    </row>
    <row r="227" spans="1:14" ht="15" customHeight="1" x14ac:dyDescent="0.25"/>
    <row r="228" spans="1:14" ht="15" customHeight="1" x14ac:dyDescent="0.25">
      <c r="D228" s="84" t="s">
        <v>165</v>
      </c>
      <c r="E228" s="84"/>
      <c r="F228" s="84"/>
      <c r="G228" s="84"/>
      <c r="H228" s="84"/>
      <c r="I228" s="84"/>
      <c r="J228" s="84"/>
      <c r="K228" s="84"/>
      <c r="L228" s="84"/>
      <c r="M228" s="84"/>
      <c r="N228" s="84"/>
    </row>
    <row r="229" spans="1:14" ht="15" customHeight="1" x14ac:dyDescent="0.25"/>
    <row r="230" spans="1:14" ht="15" customHeight="1" x14ac:dyDescent="0.25">
      <c r="D230" s="84" t="s">
        <v>114</v>
      </c>
      <c r="E230" s="84"/>
      <c r="F230" s="84"/>
      <c r="G230" s="84"/>
      <c r="H230" s="84"/>
      <c r="I230" s="84"/>
      <c r="J230" s="84"/>
      <c r="K230" s="84"/>
      <c r="L230" s="84"/>
      <c r="M230" s="84"/>
      <c r="N230" s="84"/>
    </row>
    <row r="231" spans="1:14" ht="15" customHeight="1" x14ac:dyDescent="0.25"/>
    <row r="232" spans="1:14" ht="15" customHeight="1" x14ac:dyDescent="0.25">
      <c r="D232" s="84" t="s">
        <v>115</v>
      </c>
      <c r="E232" s="84"/>
      <c r="F232" s="84"/>
      <c r="G232" s="84"/>
      <c r="H232" s="84"/>
      <c r="I232" s="84"/>
      <c r="J232" s="84"/>
      <c r="K232" s="84"/>
      <c r="L232" s="84"/>
      <c r="M232" s="84"/>
      <c r="N232" s="84"/>
    </row>
    <row r="233" spans="1:14" ht="15" customHeight="1" x14ac:dyDescent="0.25"/>
    <row r="234" spans="1:14" ht="15" customHeight="1" x14ac:dyDescent="0.25"/>
    <row r="235" spans="1:14" ht="15" customHeight="1" x14ac:dyDescent="0.25">
      <c r="H235" s="69">
        <v>2023</v>
      </c>
      <c r="J235" s="69">
        <v>2023</v>
      </c>
      <c r="K235" s="69"/>
      <c r="L235" s="37">
        <v>2023</v>
      </c>
      <c r="N235" s="69">
        <v>2024</v>
      </c>
    </row>
    <row r="236" spans="1:14" ht="15" customHeight="1" x14ac:dyDescent="0.25">
      <c r="H236" s="69" t="s">
        <v>4</v>
      </c>
      <c r="J236" s="69" t="s">
        <v>5</v>
      </c>
      <c r="K236" s="69"/>
      <c r="L236" s="38" t="s">
        <v>4</v>
      </c>
      <c r="M236" s="84" t="s">
        <v>5</v>
      </c>
      <c r="N236" s="84"/>
    </row>
    <row r="237" spans="1:14" ht="15" customHeight="1" x14ac:dyDescent="0.25"/>
    <row r="238" spans="1:14" ht="15" customHeight="1" x14ac:dyDescent="0.25"/>
    <row r="239" spans="1:14" ht="15" customHeight="1" x14ac:dyDescent="0.25">
      <c r="D239" s="35" t="s">
        <v>116</v>
      </c>
      <c r="N239" s="36"/>
    </row>
    <row r="240" spans="1:14" ht="15" customHeight="1" x14ac:dyDescent="0.25">
      <c r="A240" s="72" t="s">
        <v>166</v>
      </c>
      <c r="E240" s="35" t="s">
        <v>167</v>
      </c>
      <c r="G240" s="39" t="s">
        <v>9</v>
      </c>
      <c r="H240" s="66">
        <v>9371</v>
      </c>
      <c r="I240" s="40" t="s">
        <v>9</v>
      </c>
      <c r="J240" s="66">
        <v>9100</v>
      </c>
      <c r="K240" s="40" t="s">
        <v>9</v>
      </c>
      <c r="L240" s="36">
        <v>7671</v>
      </c>
      <c r="M240" s="40" t="s">
        <v>9</v>
      </c>
      <c r="N240" s="36">
        <v>9100</v>
      </c>
    </row>
    <row r="241" spans="1:14" ht="15" customHeight="1" x14ac:dyDescent="0.25">
      <c r="A241" s="72" t="s">
        <v>168</v>
      </c>
      <c r="E241" s="35" t="s">
        <v>169</v>
      </c>
      <c r="H241" s="66">
        <v>8170</v>
      </c>
      <c r="J241" s="66">
        <v>10000</v>
      </c>
      <c r="L241" s="36">
        <v>8763</v>
      </c>
      <c r="N241" s="36">
        <v>10000</v>
      </c>
    </row>
    <row r="242" spans="1:14" ht="15" customHeight="1" x14ac:dyDescent="0.25">
      <c r="A242" s="72" t="s">
        <v>170</v>
      </c>
      <c r="E242" s="35" t="s">
        <v>152</v>
      </c>
      <c r="H242" s="66">
        <v>0</v>
      </c>
      <c r="J242" s="66">
        <v>0</v>
      </c>
      <c r="N242" s="36"/>
    </row>
    <row r="243" spans="1:14" ht="15" customHeight="1" x14ac:dyDescent="0.25">
      <c r="A243" s="72" t="s">
        <v>171</v>
      </c>
      <c r="E243" s="35" t="s">
        <v>156</v>
      </c>
      <c r="H243" s="66">
        <v>15340</v>
      </c>
      <c r="J243" s="66">
        <v>14000</v>
      </c>
      <c r="L243" s="36">
        <v>21197</v>
      </c>
      <c r="N243" s="36">
        <v>14000</v>
      </c>
    </row>
    <row r="244" spans="1:14" ht="15" customHeight="1" x14ac:dyDescent="0.25">
      <c r="A244" s="72" t="s">
        <v>172</v>
      </c>
      <c r="E244" s="35" t="s">
        <v>154</v>
      </c>
      <c r="H244" s="66">
        <v>27985</v>
      </c>
      <c r="J244" s="66">
        <v>32000</v>
      </c>
      <c r="L244" s="36">
        <v>23596.5</v>
      </c>
      <c r="N244" s="36">
        <v>32000</v>
      </c>
    </row>
    <row r="245" spans="1:14" ht="15" customHeight="1" x14ac:dyDescent="0.25">
      <c r="A245" s="72" t="s">
        <v>173</v>
      </c>
      <c r="E245" s="35" t="s">
        <v>149</v>
      </c>
      <c r="H245" s="66">
        <v>703</v>
      </c>
      <c r="J245" s="66">
        <v>1650</v>
      </c>
      <c r="L245" s="36">
        <v>1650</v>
      </c>
      <c r="N245" s="36">
        <v>1650</v>
      </c>
    </row>
    <row r="246" spans="1:14" ht="15" customHeight="1" x14ac:dyDescent="0.25">
      <c r="A246" s="72" t="s">
        <v>174</v>
      </c>
      <c r="E246" s="35" t="s">
        <v>175</v>
      </c>
      <c r="H246" s="66">
        <v>44167</v>
      </c>
      <c r="J246" s="66">
        <v>46616</v>
      </c>
      <c r="L246" s="36">
        <v>46616</v>
      </c>
      <c r="N246" s="36">
        <v>46616</v>
      </c>
    </row>
    <row r="247" spans="1:14" ht="15" customHeight="1" x14ac:dyDescent="0.25">
      <c r="A247" s="72" t="s">
        <v>176</v>
      </c>
      <c r="E247" s="35" t="s">
        <v>177</v>
      </c>
      <c r="H247" s="66">
        <v>4800</v>
      </c>
      <c r="I247" s="36"/>
      <c r="J247" s="66">
        <v>5000</v>
      </c>
      <c r="K247" s="36"/>
      <c r="L247" s="36">
        <v>4800</v>
      </c>
      <c r="M247" s="36"/>
      <c r="N247" s="36">
        <v>5000</v>
      </c>
    </row>
    <row r="248" spans="1:14" ht="15" customHeight="1" x14ac:dyDescent="0.25">
      <c r="A248" s="72" t="s">
        <v>178</v>
      </c>
      <c r="E248" s="35" t="s">
        <v>179</v>
      </c>
      <c r="H248" s="66">
        <v>50825</v>
      </c>
      <c r="I248" s="36"/>
      <c r="J248" s="66">
        <v>45000</v>
      </c>
      <c r="K248" s="36"/>
      <c r="L248" s="36">
        <v>54650</v>
      </c>
      <c r="M248" s="36"/>
      <c r="N248" s="36">
        <v>45000</v>
      </c>
    </row>
    <row r="249" spans="1:14" ht="15" customHeight="1" x14ac:dyDescent="0.25">
      <c r="A249" s="72" t="s">
        <v>180</v>
      </c>
      <c r="E249" s="35" t="s">
        <v>94</v>
      </c>
      <c r="H249" s="66">
        <v>1889</v>
      </c>
      <c r="I249" s="36"/>
      <c r="J249" s="66">
        <v>50000</v>
      </c>
      <c r="K249" s="36"/>
      <c r="L249" s="36">
        <v>10000</v>
      </c>
      <c r="M249" s="36"/>
      <c r="N249" s="36">
        <v>90000</v>
      </c>
    </row>
    <row r="250" spans="1:14" ht="15" customHeight="1" x14ac:dyDescent="0.25">
      <c r="A250" s="72" t="s">
        <v>181</v>
      </c>
      <c r="E250" s="35" t="s">
        <v>92</v>
      </c>
      <c r="H250" s="67">
        <v>115000</v>
      </c>
      <c r="I250" s="36"/>
      <c r="J250" s="67">
        <v>50000</v>
      </c>
      <c r="K250" s="36"/>
      <c r="L250" s="43">
        <v>0</v>
      </c>
      <c r="M250" s="36"/>
      <c r="N250" s="43">
        <v>0</v>
      </c>
    </row>
    <row r="251" spans="1:14" ht="15" customHeight="1" x14ac:dyDescent="0.25">
      <c r="H251" s="36"/>
      <c r="J251" s="45"/>
      <c r="N251" s="36"/>
    </row>
    <row r="252" spans="1:14" ht="15" customHeight="1" x14ac:dyDescent="0.25">
      <c r="E252" s="35" t="s">
        <v>182</v>
      </c>
      <c r="H252" s="36"/>
      <c r="J252" s="45"/>
      <c r="N252" s="36"/>
    </row>
    <row r="253" spans="1:14" ht="15" customHeight="1" thickBot="1" x14ac:dyDescent="0.3">
      <c r="F253" s="35" t="s">
        <v>183</v>
      </c>
      <c r="G253" s="39" t="s">
        <v>9</v>
      </c>
      <c r="H253" s="44">
        <f>SUM(H240:H251)</f>
        <v>278250</v>
      </c>
      <c r="I253" s="40" t="s">
        <v>9</v>
      </c>
      <c r="J253" s="47">
        <f>SUM(J240:J252)</f>
        <v>263366</v>
      </c>
      <c r="K253" s="40" t="s">
        <v>9</v>
      </c>
      <c r="L253" s="44">
        <f>SUM(L240:L251)</f>
        <v>178943.5</v>
      </c>
      <c r="M253" s="40" t="s">
        <v>9</v>
      </c>
      <c r="N253" s="48">
        <f>SUM(N240:N252)</f>
        <v>253366</v>
      </c>
    </row>
    <row r="254" spans="1:14" ht="15" customHeight="1" thickTop="1" x14ac:dyDescent="0.25">
      <c r="G254" s="39"/>
      <c r="H254" s="36"/>
      <c r="I254" s="40"/>
      <c r="J254" s="45"/>
      <c r="K254" s="40"/>
      <c r="M254" s="40"/>
      <c r="N254" s="36"/>
    </row>
    <row r="255" spans="1:14" ht="15" customHeight="1" x14ac:dyDescent="0.25">
      <c r="G255" s="39"/>
      <c r="H255" s="36"/>
      <c r="I255" s="40"/>
      <c r="J255" s="45"/>
      <c r="K255" s="40"/>
      <c r="M255" s="40"/>
      <c r="N255" s="36"/>
    </row>
    <row r="256" spans="1:14" ht="15" customHeight="1" x14ac:dyDescent="0.25">
      <c r="G256" s="39"/>
      <c r="H256" s="36"/>
      <c r="I256" s="40"/>
      <c r="J256" s="45"/>
      <c r="K256" s="40"/>
      <c r="M256" s="40"/>
      <c r="N256" s="36"/>
    </row>
    <row r="257" spans="7:14" ht="15" customHeight="1" x14ac:dyDescent="0.25">
      <c r="G257" s="39"/>
      <c r="H257" s="36"/>
      <c r="I257" s="40"/>
      <c r="J257" s="45"/>
      <c r="K257" s="40"/>
      <c r="M257" s="40"/>
      <c r="N257" s="36"/>
    </row>
    <row r="258" spans="7:14" ht="15" customHeight="1" x14ac:dyDescent="0.25">
      <c r="G258" s="39"/>
      <c r="H258" s="36"/>
      <c r="I258" s="40"/>
      <c r="J258" s="45"/>
      <c r="K258" s="40"/>
      <c r="M258" s="40"/>
      <c r="N258" s="36"/>
    </row>
    <row r="259" spans="7:14" ht="15" customHeight="1" x14ac:dyDescent="0.25">
      <c r="G259" s="39"/>
      <c r="H259" s="36"/>
      <c r="I259" s="40"/>
      <c r="J259" s="45"/>
      <c r="K259" s="40"/>
      <c r="M259" s="40"/>
      <c r="N259" s="36"/>
    </row>
    <row r="260" spans="7:14" ht="15" customHeight="1" x14ac:dyDescent="0.25">
      <c r="G260" s="39"/>
      <c r="H260" s="36"/>
      <c r="I260" s="40"/>
      <c r="J260" s="45"/>
      <c r="K260" s="40"/>
      <c r="M260" s="40"/>
      <c r="N260" s="36"/>
    </row>
    <row r="261" spans="7:14" ht="15" customHeight="1" x14ac:dyDescent="0.25">
      <c r="G261" s="39"/>
      <c r="H261" s="36"/>
      <c r="I261" s="40"/>
      <c r="J261" s="45"/>
      <c r="K261" s="40"/>
      <c r="M261" s="40"/>
      <c r="N261" s="36"/>
    </row>
    <row r="262" spans="7:14" ht="15" customHeight="1" x14ac:dyDescent="0.25">
      <c r="G262" s="39"/>
      <c r="H262" s="36"/>
      <c r="I262" s="40"/>
      <c r="J262" s="45"/>
      <c r="K262" s="40"/>
      <c r="M262" s="40"/>
      <c r="N262" s="36"/>
    </row>
    <row r="263" spans="7:14" ht="15" customHeight="1" x14ac:dyDescent="0.25">
      <c r="G263" s="39"/>
      <c r="H263" s="36"/>
      <c r="I263" s="40"/>
      <c r="J263" s="45"/>
      <c r="K263" s="40"/>
      <c r="M263" s="40"/>
      <c r="N263" s="36"/>
    </row>
    <row r="264" spans="7:14" ht="15" customHeight="1" x14ac:dyDescent="0.25">
      <c r="G264" s="39"/>
      <c r="H264" s="36"/>
      <c r="I264" s="40"/>
      <c r="J264" s="45"/>
      <c r="K264" s="40"/>
      <c r="M264" s="40"/>
      <c r="N264" s="36"/>
    </row>
    <row r="265" spans="7:14" ht="15" customHeight="1" x14ac:dyDescent="0.25">
      <c r="G265" s="39"/>
      <c r="H265" s="36"/>
      <c r="I265" s="40"/>
      <c r="J265" s="45"/>
      <c r="K265" s="40"/>
      <c r="M265" s="40"/>
      <c r="N265" s="36"/>
    </row>
    <row r="266" spans="7:14" ht="15" customHeight="1" x14ac:dyDescent="0.25">
      <c r="G266" s="39"/>
      <c r="H266" s="36"/>
      <c r="I266" s="40"/>
      <c r="J266" s="45"/>
      <c r="K266" s="40"/>
      <c r="M266" s="40"/>
      <c r="N266" s="36"/>
    </row>
    <row r="267" spans="7:14" ht="15" customHeight="1" x14ac:dyDescent="0.25">
      <c r="G267" s="39"/>
      <c r="H267" s="36"/>
      <c r="I267" s="40"/>
      <c r="J267" s="45"/>
      <c r="K267" s="40"/>
      <c r="M267" s="40"/>
      <c r="N267" s="36"/>
    </row>
    <row r="268" spans="7:14" ht="15" customHeight="1" x14ac:dyDescent="0.25">
      <c r="G268" s="39"/>
      <c r="H268" s="36"/>
      <c r="I268" s="40"/>
      <c r="J268" s="45"/>
      <c r="K268" s="40"/>
      <c r="M268" s="40"/>
      <c r="N268" s="36"/>
    </row>
    <row r="269" spans="7:14" ht="15" customHeight="1" x14ac:dyDescent="0.25">
      <c r="G269" s="39"/>
      <c r="H269" s="36"/>
      <c r="I269" s="40"/>
      <c r="J269" s="45"/>
      <c r="K269" s="40"/>
      <c r="M269" s="40"/>
      <c r="N269" s="36"/>
    </row>
    <row r="270" spans="7:14" ht="15" customHeight="1" x14ac:dyDescent="0.25">
      <c r="G270" s="39"/>
      <c r="H270" s="36"/>
      <c r="I270" s="40"/>
      <c r="J270" s="45"/>
      <c r="K270" s="40"/>
      <c r="M270" s="40"/>
      <c r="N270" s="36"/>
    </row>
    <row r="271" spans="7:14" ht="15" customHeight="1" x14ac:dyDescent="0.25">
      <c r="G271" s="39"/>
      <c r="H271" s="36"/>
      <c r="I271" s="40"/>
      <c r="J271" s="45"/>
      <c r="K271" s="40"/>
      <c r="M271" s="40"/>
      <c r="N271" s="36"/>
    </row>
    <row r="272" spans="7:14" ht="15" customHeight="1" x14ac:dyDescent="0.25">
      <c r="G272" s="39"/>
      <c r="H272" s="36"/>
      <c r="I272" s="40"/>
      <c r="J272" s="45"/>
      <c r="K272" s="40"/>
      <c r="M272" s="40"/>
      <c r="N272" s="36"/>
    </row>
    <row r="273" spans="4:14" ht="15" customHeight="1" x14ac:dyDescent="0.25">
      <c r="G273" s="39"/>
      <c r="H273" s="36"/>
      <c r="I273" s="40"/>
      <c r="J273" s="45"/>
      <c r="K273" s="40"/>
      <c r="M273" s="40"/>
      <c r="N273" s="36"/>
    </row>
    <row r="274" spans="4:14" ht="15" customHeight="1" x14ac:dyDescent="0.25">
      <c r="G274" s="39"/>
      <c r="H274" s="36"/>
      <c r="I274" s="40"/>
      <c r="J274" s="45"/>
      <c r="K274" s="40"/>
      <c r="M274" s="40"/>
      <c r="N274" s="36"/>
    </row>
    <row r="275" spans="4:14" ht="15" customHeight="1" x14ac:dyDescent="0.25">
      <c r="G275" s="39"/>
      <c r="H275" s="36"/>
      <c r="I275" s="40"/>
      <c r="J275" s="45"/>
      <c r="K275" s="40"/>
      <c r="M275" s="40"/>
      <c r="N275" s="36"/>
    </row>
    <row r="276" spans="4:14" ht="15" customHeight="1" x14ac:dyDescent="0.25">
      <c r="G276" s="39"/>
      <c r="H276" s="36"/>
      <c r="I276" s="40"/>
      <c r="J276" s="45"/>
      <c r="K276" s="40"/>
      <c r="M276" s="40"/>
      <c r="N276" s="36"/>
    </row>
    <row r="277" spans="4:14" ht="15" customHeight="1" x14ac:dyDescent="0.25">
      <c r="G277" s="39"/>
      <c r="H277" s="36"/>
      <c r="I277" s="40"/>
      <c r="J277" s="45"/>
      <c r="K277" s="40"/>
      <c r="M277" s="40"/>
      <c r="N277" s="36"/>
    </row>
    <row r="278" spans="4:14" ht="15" customHeight="1" x14ac:dyDescent="0.25">
      <c r="G278" s="39"/>
      <c r="H278" s="36"/>
      <c r="I278" s="40"/>
      <c r="J278" s="45"/>
      <c r="K278" s="40"/>
      <c r="M278" s="40"/>
      <c r="N278" s="36"/>
    </row>
    <row r="279" spans="4:14" ht="15" customHeight="1" x14ac:dyDescent="0.25">
      <c r="D279" s="84">
        <v>7</v>
      </c>
      <c r="E279" s="84"/>
      <c r="F279" s="84"/>
      <c r="G279" s="84"/>
      <c r="H279" s="84"/>
      <c r="I279" s="84"/>
      <c r="J279" s="84"/>
      <c r="K279" s="84"/>
      <c r="L279" s="84"/>
      <c r="M279" s="84"/>
      <c r="N279" s="84"/>
    </row>
    <row r="280" spans="4:14" ht="15" customHeight="1" x14ac:dyDescent="0.25">
      <c r="D280" s="84" t="s">
        <v>0</v>
      </c>
      <c r="E280" s="84"/>
      <c r="F280" s="84"/>
      <c r="G280" s="84"/>
      <c r="H280" s="84"/>
      <c r="I280" s="84"/>
      <c r="J280" s="84"/>
      <c r="K280" s="84"/>
      <c r="L280" s="84"/>
      <c r="M280" s="84"/>
      <c r="N280" s="84"/>
    </row>
    <row r="281" spans="4:14" ht="15" customHeight="1" x14ac:dyDescent="0.25"/>
    <row r="282" spans="4:14" ht="15" customHeight="1" x14ac:dyDescent="0.25">
      <c r="D282" s="84" t="s">
        <v>1</v>
      </c>
      <c r="E282" s="84"/>
      <c r="F282" s="84"/>
      <c r="G282" s="84"/>
      <c r="H282" s="84"/>
      <c r="I282" s="84"/>
      <c r="J282" s="84"/>
      <c r="K282" s="84"/>
      <c r="L282" s="84"/>
      <c r="M282" s="84"/>
      <c r="N282" s="84"/>
    </row>
    <row r="283" spans="4:14" ht="15" customHeight="1" x14ac:dyDescent="0.25"/>
    <row r="284" spans="4:14" ht="15" customHeight="1" x14ac:dyDescent="0.25">
      <c r="D284" s="84" t="s">
        <v>184</v>
      </c>
      <c r="E284" s="84"/>
      <c r="F284" s="84"/>
      <c r="G284" s="84"/>
      <c r="H284" s="84"/>
      <c r="I284" s="84"/>
      <c r="J284" s="84"/>
      <c r="K284" s="84"/>
      <c r="L284" s="84"/>
      <c r="M284" s="84"/>
      <c r="N284" s="84"/>
    </row>
    <row r="285" spans="4:14" ht="15" customHeight="1" x14ac:dyDescent="0.25"/>
    <row r="286" spans="4:14" ht="15" customHeight="1" x14ac:dyDescent="0.25">
      <c r="D286" s="84" t="s">
        <v>114</v>
      </c>
      <c r="E286" s="84"/>
      <c r="F286" s="84"/>
      <c r="G286" s="84"/>
      <c r="H286" s="84"/>
      <c r="I286" s="84"/>
      <c r="J286" s="84"/>
      <c r="K286" s="84"/>
      <c r="L286" s="84"/>
      <c r="M286" s="84"/>
      <c r="N286" s="84"/>
    </row>
    <row r="287" spans="4:14" ht="15" customHeight="1" x14ac:dyDescent="0.25"/>
    <row r="288" spans="4:14" ht="15" customHeight="1" x14ac:dyDescent="0.25">
      <c r="D288" s="84" t="s">
        <v>115</v>
      </c>
      <c r="E288" s="84"/>
      <c r="F288" s="84"/>
      <c r="G288" s="84"/>
      <c r="H288" s="84"/>
      <c r="I288" s="84"/>
      <c r="J288" s="84"/>
      <c r="K288" s="84"/>
      <c r="L288" s="84"/>
      <c r="M288" s="84"/>
      <c r="N288" s="84"/>
    </row>
    <row r="289" spans="1:14" ht="15" customHeight="1" x14ac:dyDescent="0.25"/>
    <row r="290" spans="1:14" ht="15" customHeight="1" x14ac:dyDescent="0.25"/>
    <row r="291" spans="1:14" ht="15" customHeight="1" x14ac:dyDescent="0.25">
      <c r="H291" s="69">
        <v>2022</v>
      </c>
      <c r="J291" s="69">
        <v>2023</v>
      </c>
      <c r="K291" s="69"/>
      <c r="L291" s="37">
        <v>2023</v>
      </c>
      <c r="N291" s="69">
        <v>2024</v>
      </c>
    </row>
    <row r="292" spans="1:14" ht="15" customHeight="1" x14ac:dyDescent="0.25">
      <c r="H292" s="69" t="s">
        <v>4</v>
      </c>
      <c r="J292" s="69" t="s">
        <v>5</v>
      </c>
      <c r="K292" s="69"/>
      <c r="L292" s="38" t="s">
        <v>4</v>
      </c>
      <c r="M292" s="84" t="s">
        <v>5</v>
      </c>
      <c r="N292" s="84"/>
    </row>
    <row r="293" spans="1:14" ht="15" customHeight="1" x14ac:dyDescent="0.25">
      <c r="J293" s="36"/>
      <c r="K293" s="36"/>
    </row>
    <row r="294" spans="1:14" ht="15" customHeight="1" x14ac:dyDescent="0.25">
      <c r="J294" s="36"/>
      <c r="K294" s="36"/>
    </row>
    <row r="295" spans="1:14" ht="15" customHeight="1" x14ac:dyDescent="0.25">
      <c r="D295" s="35" t="s">
        <v>116</v>
      </c>
      <c r="H295" s="36"/>
      <c r="J295" s="36"/>
      <c r="K295" s="36"/>
      <c r="N295" s="36"/>
    </row>
    <row r="296" spans="1:14" ht="15" customHeight="1" thickBot="1" x14ac:dyDescent="0.3">
      <c r="A296" s="35" t="s">
        <v>185</v>
      </c>
      <c r="E296" s="35" t="s">
        <v>149</v>
      </c>
      <c r="G296" s="39" t="s">
        <v>9</v>
      </c>
      <c r="H296" s="67">
        <v>31761</v>
      </c>
      <c r="I296" s="36" t="s">
        <v>9</v>
      </c>
      <c r="J296" s="67">
        <v>32128</v>
      </c>
      <c r="K296" s="36" t="s">
        <v>9</v>
      </c>
      <c r="L296" s="48">
        <v>32128</v>
      </c>
      <c r="M296" s="40" t="s">
        <v>9</v>
      </c>
      <c r="N296" s="48">
        <v>32128</v>
      </c>
    </row>
    <row r="297" spans="1:14" ht="15" customHeight="1" thickTop="1" x14ac:dyDescent="0.25">
      <c r="G297" s="39"/>
      <c r="H297" s="36"/>
      <c r="I297" s="40"/>
      <c r="J297" s="36"/>
      <c r="K297" s="36"/>
      <c r="M297" s="40"/>
      <c r="N297" s="36"/>
    </row>
    <row r="298" spans="1:14" ht="15" customHeight="1" x14ac:dyDescent="0.25">
      <c r="G298" s="39"/>
      <c r="H298" s="36"/>
      <c r="I298" s="40"/>
      <c r="J298" s="36"/>
      <c r="K298" s="36"/>
      <c r="M298" s="40"/>
      <c r="N298" s="36"/>
    </row>
    <row r="299" spans="1:14" ht="15" customHeight="1" x14ac:dyDescent="0.25">
      <c r="G299" s="39"/>
      <c r="H299" s="36"/>
      <c r="I299" s="40"/>
      <c r="J299" s="36"/>
      <c r="K299" s="36"/>
      <c r="M299" s="40"/>
      <c r="N299" s="36"/>
    </row>
    <row r="300" spans="1:14" ht="15" customHeight="1" x14ac:dyDescent="0.25">
      <c r="G300" s="39"/>
      <c r="H300" s="36"/>
      <c r="I300" s="40"/>
      <c r="J300" s="36"/>
      <c r="K300" s="36"/>
      <c r="M300" s="40"/>
      <c r="N300" s="36"/>
    </row>
    <row r="301" spans="1:14" ht="15" customHeight="1" x14ac:dyDescent="0.25">
      <c r="G301" s="39"/>
      <c r="H301" s="36"/>
      <c r="I301" s="40"/>
      <c r="J301" s="36"/>
      <c r="K301" s="36"/>
      <c r="M301" s="40"/>
      <c r="N301" s="36"/>
    </row>
    <row r="302" spans="1:14" ht="15" customHeight="1" x14ac:dyDescent="0.25">
      <c r="G302" s="39"/>
      <c r="H302" s="36"/>
      <c r="I302" s="40"/>
      <c r="J302" s="36"/>
      <c r="K302" s="36"/>
      <c r="M302" s="40"/>
      <c r="N302" s="36"/>
    </row>
    <row r="303" spans="1:14" ht="15" customHeight="1" x14ac:dyDescent="0.25">
      <c r="G303" s="39"/>
      <c r="H303" s="36"/>
      <c r="I303" s="40"/>
      <c r="J303" s="36"/>
      <c r="K303" s="36"/>
      <c r="M303" s="40"/>
      <c r="N303" s="36"/>
    </row>
    <row r="304" spans="1:14" ht="15" customHeight="1" x14ac:dyDescent="0.25">
      <c r="G304" s="39"/>
      <c r="H304" s="36"/>
      <c r="I304" s="40"/>
      <c r="J304" s="36"/>
      <c r="K304" s="36"/>
      <c r="M304" s="40"/>
      <c r="N304" s="36"/>
    </row>
    <row r="305" spans="7:14" ht="15" customHeight="1" x14ac:dyDescent="0.25">
      <c r="G305" s="39"/>
      <c r="H305" s="36"/>
      <c r="I305" s="40"/>
      <c r="J305" s="36"/>
      <c r="K305" s="36"/>
      <c r="M305" s="40"/>
      <c r="N305" s="36"/>
    </row>
    <row r="306" spans="7:14" ht="15" customHeight="1" x14ac:dyDescent="0.25">
      <c r="G306" s="39"/>
      <c r="H306" s="36"/>
      <c r="I306" s="40"/>
      <c r="J306" s="36"/>
      <c r="K306" s="36"/>
      <c r="M306" s="40"/>
      <c r="N306" s="36"/>
    </row>
    <row r="307" spans="7:14" ht="15" customHeight="1" x14ac:dyDescent="0.25">
      <c r="G307" s="39"/>
      <c r="H307" s="36"/>
      <c r="I307" s="40"/>
      <c r="J307" s="36"/>
      <c r="K307" s="36"/>
      <c r="M307" s="40"/>
      <c r="N307" s="36"/>
    </row>
    <row r="308" spans="7:14" ht="15" customHeight="1" x14ac:dyDescent="0.25">
      <c r="G308" s="39"/>
      <c r="H308" s="36"/>
      <c r="I308" s="40"/>
      <c r="J308" s="36"/>
      <c r="K308" s="36"/>
      <c r="M308" s="40"/>
      <c r="N308" s="36"/>
    </row>
    <row r="309" spans="7:14" ht="15" customHeight="1" x14ac:dyDescent="0.25">
      <c r="G309" s="39"/>
      <c r="H309" s="36"/>
      <c r="I309" s="40"/>
      <c r="J309" s="36"/>
      <c r="K309" s="36"/>
      <c r="M309" s="40"/>
      <c r="N309" s="36"/>
    </row>
    <row r="310" spans="7:14" ht="15" customHeight="1" x14ac:dyDescent="0.25">
      <c r="G310" s="39"/>
      <c r="H310" s="36"/>
      <c r="I310" s="40"/>
      <c r="J310" s="36"/>
      <c r="K310" s="36"/>
      <c r="M310" s="40"/>
      <c r="N310" s="36"/>
    </row>
    <row r="311" spans="7:14" ht="15" customHeight="1" x14ac:dyDescent="0.25">
      <c r="G311" s="39"/>
      <c r="H311" s="36"/>
      <c r="I311" s="40"/>
      <c r="J311" s="36"/>
      <c r="K311" s="36"/>
      <c r="M311" s="40"/>
      <c r="N311" s="36"/>
    </row>
    <row r="312" spans="7:14" ht="15" customHeight="1" x14ac:dyDescent="0.25">
      <c r="G312" s="39"/>
      <c r="H312" s="36"/>
      <c r="I312" s="40"/>
      <c r="J312" s="36"/>
      <c r="K312" s="36"/>
      <c r="M312" s="40"/>
      <c r="N312" s="36"/>
    </row>
    <row r="313" spans="7:14" ht="15" customHeight="1" x14ac:dyDescent="0.25">
      <c r="G313" s="39"/>
      <c r="H313" s="36"/>
      <c r="I313" s="40"/>
      <c r="J313" s="36"/>
      <c r="K313" s="36"/>
      <c r="M313" s="40"/>
      <c r="N313" s="36"/>
    </row>
    <row r="314" spans="7:14" ht="15" customHeight="1" x14ac:dyDescent="0.25">
      <c r="G314" s="39"/>
      <c r="H314" s="36"/>
      <c r="I314" s="40"/>
      <c r="J314" s="36"/>
      <c r="K314" s="36"/>
      <c r="M314" s="40"/>
      <c r="N314" s="36"/>
    </row>
    <row r="315" spans="7:14" ht="15" customHeight="1" x14ac:dyDescent="0.25">
      <c r="G315" s="39"/>
      <c r="H315" s="36"/>
      <c r="I315" s="40"/>
      <c r="J315" s="36"/>
      <c r="K315" s="36"/>
      <c r="M315" s="40"/>
      <c r="N315" s="36"/>
    </row>
    <row r="316" spans="7:14" ht="15" customHeight="1" x14ac:dyDescent="0.25">
      <c r="G316" s="39"/>
      <c r="H316" s="36"/>
      <c r="I316" s="40"/>
      <c r="J316" s="36"/>
      <c r="K316" s="36"/>
      <c r="M316" s="40"/>
      <c r="N316" s="36"/>
    </row>
    <row r="317" spans="7:14" ht="15" customHeight="1" x14ac:dyDescent="0.25">
      <c r="G317" s="39"/>
      <c r="H317" s="36"/>
      <c r="I317" s="40"/>
      <c r="J317" s="36"/>
      <c r="K317" s="36"/>
      <c r="M317" s="40"/>
      <c r="N317" s="36"/>
    </row>
    <row r="318" spans="7:14" ht="15" customHeight="1" x14ac:dyDescent="0.25">
      <c r="G318" s="39"/>
      <c r="H318" s="36"/>
      <c r="I318" s="40"/>
      <c r="J318" s="36"/>
      <c r="K318" s="36"/>
      <c r="M318" s="40"/>
      <c r="N318" s="36"/>
    </row>
    <row r="319" spans="7:14" ht="15" customHeight="1" x14ac:dyDescent="0.25">
      <c r="G319" s="39"/>
      <c r="H319" s="36"/>
      <c r="I319" s="40"/>
      <c r="J319" s="36"/>
      <c r="K319" s="36"/>
      <c r="M319" s="40"/>
      <c r="N319" s="36"/>
    </row>
    <row r="320" spans="7:14" ht="15" customHeight="1" x14ac:dyDescent="0.25">
      <c r="G320" s="39"/>
      <c r="H320" s="36"/>
      <c r="I320" s="40"/>
      <c r="J320" s="36"/>
      <c r="K320" s="36"/>
      <c r="M320" s="40"/>
      <c r="N320" s="36"/>
    </row>
    <row r="321" spans="4:14" ht="15" customHeight="1" x14ac:dyDescent="0.25">
      <c r="G321" s="39"/>
      <c r="H321" s="36"/>
      <c r="I321" s="40"/>
      <c r="J321" s="36"/>
      <c r="K321" s="36"/>
      <c r="M321" s="40"/>
      <c r="N321" s="36"/>
    </row>
    <row r="322" spans="4:14" ht="15" customHeight="1" x14ac:dyDescent="0.25">
      <c r="G322" s="39"/>
      <c r="H322" s="36"/>
      <c r="I322" s="40"/>
      <c r="J322" s="36"/>
      <c r="K322" s="36"/>
      <c r="M322" s="40"/>
      <c r="N322" s="36"/>
    </row>
    <row r="323" spans="4:14" ht="15" customHeight="1" x14ac:dyDescent="0.25">
      <c r="G323" s="39"/>
      <c r="H323" s="36"/>
      <c r="I323" s="40"/>
      <c r="J323" s="36"/>
      <c r="K323" s="36"/>
      <c r="M323" s="40"/>
      <c r="N323" s="36"/>
    </row>
    <row r="324" spans="4:14" ht="15" customHeight="1" x14ac:dyDescent="0.25">
      <c r="G324" s="39"/>
      <c r="H324" s="36"/>
      <c r="I324" s="40"/>
      <c r="J324" s="36"/>
      <c r="K324" s="36"/>
      <c r="M324" s="40"/>
      <c r="N324" s="36"/>
    </row>
    <row r="325" spans="4:14" ht="15" customHeight="1" x14ac:dyDescent="0.25">
      <c r="G325" s="39"/>
      <c r="H325" s="36"/>
      <c r="I325" s="40"/>
      <c r="J325" s="36"/>
      <c r="K325" s="36"/>
      <c r="M325" s="40"/>
      <c r="N325" s="36"/>
    </row>
    <row r="326" spans="4:14" ht="15" customHeight="1" x14ac:dyDescent="0.25">
      <c r="G326" s="39"/>
      <c r="H326" s="36"/>
      <c r="I326" s="40"/>
      <c r="J326" s="36"/>
      <c r="K326" s="36"/>
      <c r="M326" s="40"/>
      <c r="N326" s="36"/>
    </row>
    <row r="327" spans="4:14" ht="15" customHeight="1" x14ac:dyDescent="0.25">
      <c r="G327" s="39"/>
      <c r="H327" s="36"/>
      <c r="I327" s="40"/>
      <c r="J327" s="36"/>
      <c r="K327" s="36"/>
      <c r="M327" s="40"/>
      <c r="N327" s="36"/>
    </row>
    <row r="328" spans="4:14" ht="15" customHeight="1" x14ac:dyDescent="0.25">
      <c r="G328" s="39"/>
      <c r="H328" s="36"/>
      <c r="I328" s="40"/>
      <c r="J328" s="36"/>
      <c r="K328" s="36"/>
      <c r="M328" s="40"/>
      <c r="N328" s="36"/>
    </row>
    <row r="329" spans="4:14" ht="15" customHeight="1" x14ac:dyDescent="0.25">
      <c r="G329" s="39"/>
      <c r="H329" s="36"/>
      <c r="I329" s="40"/>
      <c r="J329" s="36"/>
      <c r="K329" s="36"/>
      <c r="M329" s="40"/>
      <c r="N329" s="36"/>
    </row>
    <row r="330" spans="4:14" ht="15" customHeight="1" x14ac:dyDescent="0.25">
      <c r="G330" s="39"/>
      <c r="H330" s="36"/>
      <c r="I330" s="40"/>
      <c r="J330" s="36"/>
      <c r="K330" s="36"/>
      <c r="M330" s="40"/>
      <c r="N330" s="36"/>
    </row>
    <row r="331" spans="4:14" ht="15" customHeight="1" x14ac:dyDescent="0.25">
      <c r="G331" s="39"/>
      <c r="H331" s="36"/>
      <c r="I331" s="40"/>
      <c r="J331" s="36"/>
      <c r="K331" s="36"/>
      <c r="M331" s="40"/>
      <c r="N331" s="36"/>
    </row>
    <row r="332" spans="4:14" ht="15" customHeight="1" x14ac:dyDescent="0.25">
      <c r="G332" s="39"/>
      <c r="H332" s="36"/>
      <c r="I332" s="40"/>
      <c r="J332" s="36"/>
      <c r="K332" s="36"/>
      <c r="M332" s="40"/>
      <c r="N332" s="36"/>
    </row>
    <row r="333" spans="4:14" ht="15" customHeight="1" x14ac:dyDescent="0.25">
      <c r="G333" s="39"/>
      <c r="H333" s="36"/>
      <c r="I333" s="40"/>
      <c r="J333" s="36"/>
      <c r="K333" s="36"/>
      <c r="M333" s="40"/>
      <c r="N333" s="36"/>
    </row>
    <row r="334" spans="4:14" ht="15" customHeight="1" x14ac:dyDescent="0.25">
      <c r="G334" s="39"/>
      <c r="H334" s="36"/>
      <c r="I334" s="40"/>
      <c r="J334" s="36"/>
      <c r="K334" s="36"/>
      <c r="M334" s="40"/>
      <c r="N334" s="36"/>
    </row>
    <row r="335" spans="4:14" ht="15" customHeight="1" x14ac:dyDescent="0.25">
      <c r="D335" s="84">
        <v>8</v>
      </c>
      <c r="E335" s="84"/>
      <c r="F335" s="84"/>
      <c r="G335" s="84"/>
      <c r="H335" s="84"/>
      <c r="I335" s="84"/>
      <c r="J335" s="84"/>
      <c r="K335" s="84"/>
      <c r="L335" s="84"/>
      <c r="M335" s="84"/>
      <c r="N335" s="84"/>
    </row>
    <row r="336" spans="4:14" ht="15" customHeight="1" x14ac:dyDescent="0.25">
      <c r="D336" s="84" t="s">
        <v>0</v>
      </c>
      <c r="E336" s="84"/>
      <c r="F336" s="84"/>
      <c r="G336" s="84"/>
      <c r="H336" s="84"/>
      <c r="I336" s="84"/>
      <c r="J336" s="84"/>
      <c r="K336" s="84"/>
      <c r="L336" s="84"/>
      <c r="M336" s="84"/>
      <c r="N336" s="84"/>
    </row>
    <row r="337" spans="1:14" ht="15" customHeight="1" x14ac:dyDescent="0.25"/>
    <row r="338" spans="1:14" ht="15" customHeight="1" x14ac:dyDescent="0.25">
      <c r="D338" s="84" t="s">
        <v>1</v>
      </c>
      <c r="E338" s="84"/>
      <c r="F338" s="84"/>
      <c r="G338" s="84"/>
      <c r="H338" s="84"/>
      <c r="I338" s="84"/>
      <c r="J338" s="84"/>
      <c r="K338" s="84"/>
      <c r="L338" s="84"/>
      <c r="M338" s="84"/>
      <c r="N338" s="84"/>
    </row>
    <row r="339" spans="1:14" ht="15" customHeight="1" x14ac:dyDescent="0.25"/>
    <row r="340" spans="1:14" ht="15" customHeight="1" x14ac:dyDescent="0.25">
      <c r="D340" s="84" t="s">
        <v>186</v>
      </c>
      <c r="E340" s="84"/>
      <c r="F340" s="84"/>
      <c r="G340" s="84"/>
      <c r="H340" s="84"/>
      <c r="I340" s="84"/>
      <c r="J340" s="84"/>
      <c r="K340" s="84"/>
      <c r="L340" s="84"/>
      <c r="M340" s="84"/>
      <c r="N340" s="84"/>
    </row>
    <row r="341" spans="1:14" ht="15" customHeight="1" x14ac:dyDescent="0.25"/>
    <row r="342" spans="1:14" ht="15" customHeight="1" x14ac:dyDescent="0.25">
      <c r="D342" s="84" t="s">
        <v>114</v>
      </c>
      <c r="E342" s="84"/>
      <c r="F342" s="84"/>
      <c r="G342" s="84"/>
      <c r="H342" s="84"/>
      <c r="I342" s="84"/>
      <c r="J342" s="84"/>
      <c r="K342" s="84"/>
      <c r="L342" s="84"/>
      <c r="M342" s="84"/>
      <c r="N342" s="84"/>
    </row>
    <row r="343" spans="1:14" ht="15" customHeight="1" x14ac:dyDescent="0.25"/>
    <row r="344" spans="1:14" ht="15" customHeight="1" x14ac:dyDescent="0.25">
      <c r="D344" s="84" t="s">
        <v>115</v>
      </c>
      <c r="E344" s="84"/>
      <c r="F344" s="84"/>
      <c r="G344" s="84"/>
      <c r="H344" s="84"/>
      <c r="I344" s="84"/>
      <c r="J344" s="84"/>
      <c r="K344" s="84"/>
      <c r="L344" s="84"/>
      <c r="M344" s="84"/>
      <c r="N344" s="84"/>
    </row>
    <row r="345" spans="1:14" ht="15" customHeight="1" x14ac:dyDescent="0.25"/>
    <row r="346" spans="1:14" ht="15" customHeight="1" x14ac:dyDescent="0.25"/>
    <row r="347" spans="1:14" ht="15" customHeight="1" x14ac:dyDescent="0.25">
      <c r="H347" s="69">
        <v>2022</v>
      </c>
      <c r="J347" s="69">
        <v>2023</v>
      </c>
      <c r="K347" s="69"/>
      <c r="L347" s="37">
        <v>2023</v>
      </c>
      <c r="N347" s="69">
        <v>2024</v>
      </c>
    </row>
    <row r="348" spans="1:14" ht="15" customHeight="1" x14ac:dyDescent="0.25">
      <c r="H348" s="69" t="s">
        <v>4</v>
      </c>
      <c r="J348" s="69" t="s">
        <v>5</v>
      </c>
      <c r="K348" s="69"/>
      <c r="L348" s="38" t="s">
        <v>4</v>
      </c>
      <c r="M348" s="84" t="s">
        <v>5</v>
      </c>
      <c r="N348" s="84"/>
    </row>
    <row r="349" spans="1:14" ht="15" customHeight="1" x14ac:dyDescent="0.25"/>
    <row r="350" spans="1:14" ht="15" customHeight="1" x14ac:dyDescent="0.25"/>
    <row r="351" spans="1:14" ht="15" customHeight="1" x14ac:dyDescent="0.25">
      <c r="D351" s="35" t="s">
        <v>116</v>
      </c>
      <c r="N351" s="36"/>
    </row>
    <row r="352" spans="1:14" ht="15" customHeight="1" x14ac:dyDescent="0.25">
      <c r="A352" s="72" t="s">
        <v>187</v>
      </c>
      <c r="E352" s="35" t="s">
        <v>188</v>
      </c>
      <c r="G352" s="39" t="s">
        <v>9</v>
      </c>
      <c r="H352" s="66">
        <v>74732</v>
      </c>
      <c r="I352" s="40" t="s">
        <v>9</v>
      </c>
      <c r="J352" s="36">
        <v>90000</v>
      </c>
      <c r="K352" s="40" t="s">
        <v>9</v>
      </c>
      <c r="L352" s="36">
        <v>56000</v>
      </c>
      <c r="M352" s="40" t="s">
        <v>9</v>
      </c>
      <c r="N352" s="36">
        <v>100000</v>
      </c>
    </row>
    <row r="353" spans="1:14" ht="15" customHeight="1" x14ac:dyDescent="0.25">
      <c r="A353" s="72" t="s">
        <v>189</v>
      </c>
      <c r="E353" s="35" t="s">
        <v>190</v>
      </c>
      <c r="H353" s="66">
        <v>7268</v>
      </c>
      <c r="J353" s="36">
        <v>5000</v>
      </c>
      <c r="L353" s="36">
        <v>1345</v>
      </c>
      <c r="N353" s="36">
        <v>5000</v>
      </c>
    </row>
    <row r="354" spans="1:14" ht="15" customHeight="1" x14ac:dyDescent="0.25">
      <c r="A354" s="72" t="s">
        <v>191</v>
      </c>
      <c r="E354" s="35" t="s">
        <v>192</v>
      </c>
      <c r="H354" s="66">
        <v>0</v>
      </c>
      <c r="J354" s="36">
        <v>300</v>
      </c>
      <c r="L354" s="36">
        <v>0</v>
      </c>
      <c r="N354" s="36">
        <v>300</v>
      </c>
    </row>
    <row r="355" spans="1:14" ht="15" customHeight="1" x14ac:dyDescent="0.25">
      <c r="A355" s="72" t="s">
        <v>193</v>
      </c>
      <c r="E355" s="35" t="s">
        <v>194</v>
      </c>
      <c r="H355" s="66">
        <v>3553</v>
      </c>
      <c r="J355" s="36">
        <v>6000</v>
      </c>
      <c r="L355" s="36">
        <v>1000</v>
      </c>
      <c r="N355" s="36">
        <v>5000</v>
      </c>
    </row>
    <row r="356" spans="1:14" ht="15" customHeight="1" x14ac:dyDescent="0.25">
      <c r="A356" s="72" t="s">
        <v>195</v>
      </c>
      <c r="E356" s="35" t="s">
        <v>196</v>
      </c>
      <c r="H356" s="66">
        <v>0</v>
      </c>
      <c r="J356" s="36">
        <v>0</v>
      </c>
      <c r="L356" s="36">
        <v>2500</v>
      </c>
      <c r="N356" s="36">
        <v>0</v>
      </c>
    </row>
    <row r="357" spans="1:14" ht="15" customHeight="1" x14ac:dyDescent="0.25">
      <c r="A357" s="72"/>
      <c r="E357" s="35" t="s">
        <v>197</v>
      </c>
      <c r="H357" s="66">
        <v>6000</v>
      </c>
      <c r="J357" s="36">
        <v>8000</v>
      </c>
      <c r="L357" s="36">
        <v>6000</v>
      </c>
      <c r="N357" s="36">
        <v>6000</v>
      </c>
    </row>
    <row r="358" spans="1:14" ht="15" customHeight="1" x14ac:dyDescent="0.25">
      <c r="A358" s="72" t="s">
        <v>198</v>
      </c>
      <c r="E358" s="35" t="s">
        <v>199</v>
      </c>
      <c r="H358" s="67">
        <v>0</v>
      </c>
      <c r="J358" s="43">
        <v>0</v>
      </c>
      <c r="L358" s="41">
        <v>0</v>
      </c>
      <c r="N358" s="43">
        <v>0</v>
      </c>
    </row>
    <row r="359" spans="1:14" ht="15" customHeight="1" x14ac:dyDescent="0.25">
      <c r="H359" s="36"/>
      <c r="J359" s="45"/>
      <c r="N359" s="36"/>
    </row>
    <row r="360" spans="1:14" ht="15" customHeight="1" thickBot="1" x14ac:dyDescent="0.3">
      <c r="E360" s="35" t="s">
        <v>200</v>
      </c>
      <c r="G360" s="39" t="s">
        <v>9</v>
      </c>
      <c r="H360" s="44">
        <f>SUM(H352:H359)</f>
        <v>91553</v>
      </c>
      <c r="I360" s="40" t="s">
        <v>9</v>
      </c>
      <c r="J360" s="47">
        <f>SUM(J352:J359)</f>
        <v>109300</v>
      </c>
      <c r="K360" s="40" t="s">
        <v>9</v>
      </c>
      <c r="L360" s="44">
        <f>SUM(L352:L359)</f>
        <v>66845</v>
      </c>
      <c r="M360" s="40" t="s">
        <v>9</v>
      </c>
      <c r="N360" s="48">
        <f>SUM(N352:N359)</f>
        <v>116300</v>
      </c>
    </row>
    <row r="361" spans="1:14" ht="15" customHeight="1" thickTop="1" x14ac:dyDescent="0.25">
      <c r="G361" s="39"/>
      <c r="H361" s="36"/>
      <c r="I361" s="40"/>
      <c r="J361" s="45"/>
      <c r="K361" s="40"/>
      <c r="M361" s="40"/>
      <c r="N361" s="36"/>
    </row>
    <row r="362" spans="1:14" ht="15" customHeight="1" x14ac:dyDescent="0.25">
      <c r="G362" s="39"/>
      <c r="H362" s="36"/>
      <c r="I362" s="40"/>
      <c r="J362" s="45"/>
      <c r="K362" s="40"/>
      <c r="M362" s="40"/>
      <c r="N362" s="36"/>
    </row>
    <row r="363" spans="1:14" ht="15" customHeight="1" x14ac:dyDescent="0.25">
      <c r="G363" s="39"/>
      <c r="H363" s="36"/>
      <c r="I363" s="40"/>
      <c r="J363" s="45"/>
      <c r="K363" s="40"/>
      <c r="M363" s="40"/>
      <c r="N363" s="36"/>
    </row>
    <row r="364" spans="1:14" ht="15" customHeight="1" x14ac:dyDescent="0.25">
      <c r="G364" s="39"/>
      <c r="H364" s="36"/>
      <c r="I364" s="40"/>
      <c r="J364" s="45"/>
      <c r="K364" s="40"/>
      <c r="M364" s="40"/>
      <c r="N364" s="36"/>
    </row>
    <row r="365" spans="1:14" ht="15" customHeight="1" x14ac:dyDescent="0.25">
      <c r="G365" s="39"/>
      <c r="H365" s="36"/>
      <c r="I365" s="40"/>
      <c r="J365" s="45"/>
      <c r="K365" s="40"/>
      <c r="M365" s="40"/>
      <c r="N365" s="36"/>
    </row>
    <row r="366" spans="1:14" ht="15" customHeight="1" x14ac:dyDescent="0.25">
      <c r="G366" s="39"/>
      <c r="H366" s="36"/>
      <c r="I366" s="40"/>
      <c r="J366" s="45"/>
      <c r="K366" s="40"/>
      <c r="M366" s="40"/>
      <c r="N366" s="36"/>
    </row>
    <row r="367" spans="1:14" ht="15" customHeight="1" x14ac:dyDescent="0.25">
      <c r="G367" s="39"/>
      <c r="H367" s="36"/>
      <c r="I367" s="40"/>
      <c r="J367" s="45"/>
      <c r="K367" s="40"/>
      <c r="M367" s="40"/>
      <c r="N367" s="36"/>
    </row>
    <row r="368" spans="1:14" ht="15" customHeight="1" x14ac:dyDescent="0.25">
      <c r="G368" s="39"/>
      <c r="H368" s="36"/>
      <c r="I368" s="40"/>
      <c r="J368" s="45"/>
      <c r="K368" s="40"/>
      <c r="M368" s="40"/>
      <c r="N368" s="36"/>
    </row>
    <row r="369" spans="7:14" ht="15" customHeight="1" x14ac:dyDescent="0.25">
      <c r="G369" s="39"/>
      <c r="H369" s="36"/>
      <c r="I369" s="40"/>
      <c r="J369" s="45"/>
      <c r="K369" s="40"/>
      <c r="M369" s="40"/>
      <c r="N369" s="36"/>
    </row>
    <row r="370" spans="7:14" ht="15" customHeight="1" x14ac:dyDescent="0.25">
      <c r="G370" s="39"/>
      <c r="H370" s="36"/>
      <c r="I370" s="40"/>
      <c r="J370" s="45"/>
      <c r="K370" s="40"/>
      <c r="M370" s="40"/>
      <c r="N370" s="36"/>
    </row>
    <row r="371" spans="7:14" ht="15" customHeight="1" x14ac:dyDescent="0.25">
      <c r="G371" s="39"/>
      <c r="H371" s="36"/>
      <c r="I371" s="40"/>
      <c r="J371" s="45"/>
      <c r="K371" s="40"/>
      <c r="M371" s="40"/>
      <c r="N371" s="36"/>
    </row>
    <row r="372" spans="7:14" ht="15" customHeight="1" x14ac:dyDescent="0.25">
      <c r="G372" s="39"/>
      <c r="H372" s="36"/>
      <c r="I372" s="40"/>
      <c r="J372" s="45"/>
      <c r="K372" s="40"/>
      <c r="M372" s="40"/>
      <c r="N372" s="36"/>
    </row>
    <row r="373" spans="7:14" ht="15" customHeight="1" x14ac:dyDescent="0.25">
      <c r="G373" s="39"/>
      <c r="H373" s="36"/>
      <c r="I373" s="40"/>
      <c r="J373" s="45"/>
      <c r="K373" s="40"/>
      <c r="M373" s="40"/>
      <c r="N373" s="36"/>
    </row>
    <row r="374" spans="7:14" ht="15" customHeight="1" x14ac:dyDescent="0.25">
      <c r="G374" s="39"/>
      <c r="H374" s="36"/>
      <c r="I374" s="40"/>
      <c r="J374" s="45"/>
      <c r="K374" s="40"/>
      <c r="M374" s="40"/>
      <c r="N374" s="36"/>
    </row>
    <row r="375" spans="7:14" ht="15" customHeight="1" x14ac:dyDescent="0.25">
      <c r="G375" s="39"/>
      <c r="H375" s="36"/>
      <c r="I375" s="40"/>
      <c r="J375" s="45"/>
      <c r="K375" s="40"/>
      <c r="M375" s="40"/>
      <c r="N375" s="36"/>
    </row>
    <row r="376" spans="7:14" ht="15" customHeight="1" x14ac:dyDescent="0.25">
      <c r="G376" s="39"/>
      <c r="H376" s="36"/>
      <c r="I376" s="40"/>
      <c r="J376" s="45"/>
      <c r="K376" s="40"/>
      <c r="M376" s="40"/>
      <c r="N376" s="36"/>
    </row>
    <row r="377" spans="7:14" ht="15" customHeight="1" x14ac:dyDescent="0.25">
      <c r="G377" s="39"/>
      <c r="H377" s="36"/>
      <c r="I377" s="40"/>
      <c r="J377" s="45"/>
      <c r="K377" s="40"/>
      <c r="M377" s="40"/>
      <c r="N377" s="36"/>
    </row>
    <row r="378" spans="7:14" ht="15" customHeight="1" x14ac:dyDescent="0.25">
      <c r="G378" s="39"/>
      <c r="H378" s="36"/>
      <c r="I378" s="40"/>
      <c r="J378" s="45"/>
      <c r="K378" s="40"/>
      <c r="M378" s="40"/>
      <c r="N378" s="36"/>
    </row>
    <row r="379" spans="7:14" ht="15" customHeight="1" x14ac:dyDescent="0.25">
      <c r="G379" s="39"/>
      <c r="H379" s="36"/>
      <c r="I379" s="40"/>
      <c r="J379" s="45"/>
      <c r="K379" s="40"/>
      <c r="M379" s="40"/>
      <c r="N379" s="36"/>
    </row>
    <row r="380" spans="7:14" ht="15" customHeight="1" x14ac:dyDescent="0.25">
      <c r="G380" s="39"/>
      <c r="H380" s="36"/>
      <c r="I380" s="40"/>
      <c r="J380" s="45"/>
      <c r="K380" s="40"/>
      <c r="M380" s="40"/>
      <c r="N380" s="36"/>
    </row>
    <row r="381" spans="7:14" ht="15" customHeight="1" x14ac:dyDescent="0.25">
      <c r="G381" s="39"/>
      <c r="H381" s="36"/>
      <c r="I381" s="40"/>
      <c r="J381" s="45"/>
      <c r="K381" s="40"/>
      <c r="M381" s="40"/>
      <c r="N381" s="36"/>
    </row>
    <row r="382" spans="7:14" ht="15" customHeight="1" x14ac:dyDescent="0.25">
      <c r="G382" s="39"/>
      <c r="H382" s="36"/>
      <c r="I382" s="40"/>
      <c r="J382" s="45"/>
      <c r="K382" s="40"/>
      <c r="M382" s="40"/>
      <c r="N382" s="36"/>
    </row>
    <row r="383" spans="7:14" ht="15" customHeight="1" x14ac:dyDescent="0.25">
      <c r="G383" s="39"/>
      <c r="H383" s="36"/>
      <c r="I383" s="40"/>
      <c r="J383" s="45"/>
      <c r="K383" s="40"/>
      <c r="M383" s="40"/>
      <c r="N383" s="36"/>
    </row>
    <row r="384" spans="7:14" ht="15" customHeight="1" x14ac:dyDescent="0.25">
      <c r="G384" s="39"/>
      <c r="H384" s="36"/>
      <c r="I384" s="40"/>
      <c r="J384" s="45"/>
      <c r="K384" s="40"/>
      <c r="M384" s="40"/>
      <c r="N384" s="36"/>
    </row>
    <row r="385" spans="4:14" ht="15" customHeight="1" x14ac:dyDescent="0.25">
      <c r="G385" s="39"/>
      <c r="H385" s="36"/>
      <c r="I385" s="40"/>
      <c r="J385" s="45"/>
      <c r="K385" s="40"/>
      <c r="M385" s="40"/>
      <c r="N385" s="36"/>
    </row>
    <row r="386" spans="4:14" ht="15" customHeight="1" x14ac:dyDescent="0.25">
      <c r="G386" s="39"/>
      <c r="H386" s="36"/>
      <c r="I386" s="40"/>
      <c r="J386" s="45"/>
      <c r="K386" s="40"/>
      <c r="M386" s="40"/>
      <c r="N386" s="36"/>
    </row>
    <row r="387" spans="4:14" ht="15" customHeight="1" x14ac:dyDescent="0.25">
      <c r="G387" s="39"/>
      <c r="H387" s="36"/>
      <c r="I387" s="40"/>
      <c r="J387" s="45"/>
      <c r="K387" s="40"/>
      <c r="M387" s="40"/>
      <c r="N387" s="36"/>
    </row>
    <row r="388" spans="4:14" ht="15" customHeight="1" x14ac:dyDescent="0.25">
      <c r="G388" s="39"/>
      <c r="H388" s="36"/>
      <c r="I388" s="40"/>
      <c r="J388" s="45"/>
      <c r="K388" s="40"/>
      <c r="M388" s="40"/>
      <c r="N388" s="36"/>
    </row>
    <row r="389" spans="4:14" ht="15" customHeight="1" x14ac:dyDescent="0.25">
      <c r="G389" s="39"/>
      <c r="H389" s="36"/>
      <c r="I389" s="40"/>
      <c r="J389" s="45"/>
      <c r="K389" s="40"/>
      <c r="M389" s="40"/>
      <c r="N389" s="36"/>
    </row>
    <row r="390" spans="4:14" ht="15" customHeight="1" x14ac:dyDescent="0.25">
      <c r="G390" s="39"/>
      <c r="H390" s="36"/>
      <c r="I390" s="40"/>
      <c r="J390" s="45"/>
      <c r="K390" s="40"/>
      <c r="M390" s="40"/>
      <c r="N390" s="36"/>
    </row>
    <row r="391" spans="4:14" ht="15" customHeight="1" x14ac:dyDescent="0.25">
      <c r="G391" s="39"/>
      <c r="H391" s="36"/>
      <c r="I391" s="40"/>
      <c r="J391" s="45"/>
      <c r="K391" s="40"/>
      <c r="M391" s="40"/>
      <c r="N391" s="36"/>
    </row>
    <row r="392" spans="4:14" ht="15" customHeight="1" x14ac:dyDescent="0.25">
      <c r="D392" s="84">
        <v>9</v>
      </c>
      <c r="E392" s="84"/>
      <c r="F392" s="84"/>
      <c r="G392" s="84"/>
      <c r="H392" s="84"/>
      <c r="I392" s="84"/>
      <c r="J392" s="84"/>
      <c r="K392" s="84"/>
      <c r="L392" s="84"/>
      <c r="M392" s="84"/>
      <c r="N392" s="84"/>
    </row>
    <row r="393" spans="4:14" ht="15" customHeight="1" x14ac:dyDescent="0.25">
      <c r="D393" s="84" t="s">
        <v>0</v>
      </c>
      <c r="E393" s="84"/>
      <c r="F393" s="84"/>
      <c r="G393" s="84"/>
      <c r="H393" s="84"/>
      <c r="I393" s="84"/>
      <c r="J393" s="84"/>
      <c r="K393" s="84"/>
      <c r="L393" s="84"/>
      <c r="M393" s="84"/>
      <c r="N393" s="84"/>
    </row>
    <row r="394" spans="4:14" ht="15" customHeight="1" x14ac:dyDescent="0.25"/>
    <row r="395" spans="4:14" ht="15" customHeight="1" x14ac:dyDescent="0.25">
      <c r="D395" s="84" t="s">
        <v>1</v>
      </c>
      <c r="E395" s="84"/>
      <c r="F395" s="84"/>
      <c r="G395" s="84"/>
      <c r="H395" s="84"/>
      <c r="I395" s="84"/>
      <c r="J395" s="84"/>
      <c r="K395" s="84"/>
      <c r="L395" s="84"/>
      <c r="M395" s="84"/>
      <c r="N395" s="84"/>
    </row>
    <row r="396" spans="4:14" ht="15" customHeight="1" x14ac:dyDescent="0.25"/>
    <row r="397" spans="4:14" ht="15" customHeight="1" x14ac:dyDescent="0.25">
      <c r="D397" s="84" t="s">
        <v>201</v>
      </c>
      <c r="E397" s="84"/>
      <c r="F397" s="84"/>
      <c r="G397" s="84"/>
      <c r="H397" s="84"/>
      <c r="I397" s="84"/>
      <c r="J397" s="84"/>
      <c r="K397" s="84"/>
      <c r="L397" s="84"/>
      <c r="M397" s="84"/>
      <c r="N397" s="84"/>
    </row>
    <row r="398" spans="4:14" ht="15" customHeight="1" x14ac:dyDescent="0.25"/>
    <row r="399" spans="4:14" ht="15" customHeight="1" x14ac:dyDescent="0.25">
      <c r="D399" s="84" t="s">
        <v>114</v>
      </c>
      <c r="E399" s="84"/>
      <c r="F399" s="84"/>
      <c r="G399" s="84"/>
      <c r="H399" s="84"/>
      <c r="I399" s="84"/>
      <c r="J399" s="84"/>
      <c r="K399" s="84"/>
      <c r="L399" s="84"/>
      <c r="M399" s="84"/>
      <c r="N399" s="84"/>
    </row>
    <row r="400" spans="4:14" ht="15" customHeight="1" x14ac:dyDescent="0.25"/>
    <row r="401" spans="1:14" ht="15" customHeight="1" x14ac:dyDescent="0.25">
      <c r="D401" s="84" t="s">
        <v>115</v>
      </c>
      <c r="E401" s="84"/>
      <c r="F401" s="84"/>
      <c r="G401" s="84"/>
      <c r="H401" s="84"/>
      <c r="I401" s="84"/>
      <c r="J401" s="84"/>
      <c r="K401" s="84"/>
      <c r="L401" s="84"/>
      <c r="M401" s="84"/>
      <c r="N401" s="84"/>
    </row>
    <row r="402" spans="1:14" ht="15" customHeight="1" x14ac:dyDescent="0.25"/>
    <row r="403" spans="1:14" ht="15" customHeight="1" x14ac:dyDescent="0.25"/>
    <row r="404" spans="1:14" ht="15" customHeight="1" x14ac:dyDescent="0.25">
      <c r="H404" s="69">
        <v>2022</v>
      </c>
      <c r="J404" s="69">
        <v>2023</v>
      </c>
      <c r="K404" s="69"/>
      <c r="L404" s="37">
        <v>2023</v>
      </c>
      <c r="N404" s="69">
        <v>2024</v>
      </c>
    </row>
    <row r="405" spans="1:14" ht="15" customHeight="1" x14ac:dyDescent="0.25">
      <c r="H405" s="69" t="s">
        <v>4</v>
      </c>
      <c r="J405" s="69" t="s">
        <v>5</v>
      </c>
      <c r="K405" s="69"/>
      <c r="L405" s="38" t="s">
        <v>4</v>
      </c>
      <c r="M405" s="84" t="s">
        <v>5</v>
      </c>
      <c r="N405" s="84"/>
    </row>
    <row r="406" spans="1:14" ht="15" customHeight="1" x14ac:dyDescent="0.25">
      <c r="H406" s="69"/>
      <c r="J406" s="69"/>
      <c r="K406" s="69"/>
      <c r="L406" s="38"/>
      <c r="M406" s="69"/>
      <c r="N406" s="69"/>
    </row>
    <row r="407" spans="1:14" ht="15" customHeight="1" x14ac:dyDescent="0.25">
      <c r="H407" s="69"/>
      <c r="J407" s="69"/>
      <c r="K407" s="69"/>
      <c r="L407" s="38"/>
      <c r="M407" s="69"/>
      <c r="N407" s="69"/>
    </row>
    <row r="408" spans="1:14" ht="15" customHeight="1" x14ac:dyDescent="0.25">
      <c r="D408" s="35" t="s">
        <v>116</v>
      </c>
      <c r="H408" s="69"/>
      <c r="J408" s="69"/>
      <c r="K408" s="69"/>
      <c r="L408" s="38"/>
      <c r="M408" s="69"/>
      <c r="N408" s="69"/>
    </row>
    <row r="409" spans="1:14" ht="15" customHeight="1" x14ac:dyDescent="0.25">
      <c r="A409" s="72" t="s">
        <v>202</v>
      </c>
      <c r="E409" s="35" t="s">
        <v>22</v>
      </c>
      <c r="G409" s="35" t="s">
        <v>9</v>
      </c>
      <c r="H409" s="66">
        <v>92613</v>
      </c>
      <c r="I409" s="35" t="s">
        <v>9</v>
      </c>
      <c r="J409" s="66">
        <v>111258</v>
      </c>
      <c r="K409" s="69" t="s">
        <v>9</v>
      </c>
      <c r="L409" s="40">
        <v>111258</v>
      </c>
      <c r="M409" s="69" t="s">
        <v>9</v>
      </c>
      <c r="N409" s="40">
        <v>111258</v>
      </c>
    </row>
    <row r="410" spans="1:14" ht="15" customHeight="1" x14ac:dyDescent="0.25">
      <c r="A410" s="72" t="s">
        <v>203</v>
      </c>
      <c r="E410" s="35" t="s">
        <v>204</v>
      </c>
      <c r="H410" s="66">
        <v>27849</v>
      </c>
      <c r="J410" s="66">
        <v>31000</v>
      </c>
      <c r="K410" s="69"/>
      <c r="L410" s="40">
        <v>31000</v>
      </c>
      <c r="M410" s="69"/>
      <c r="N410" s="40">
        <v>32000</v>
      </c>
    </row>
    <row r="411" spans="1:14" ht="15" customHeight="1" x14ac:dyDescent="0.25">
      <c r="A411" s="72"/>
      <c r="E411" s="35" t="s">
        <v>205</v>
      </c>
      <c r="H411" s="66"/>
      <c r="J411" s="66">
        <v>13000</v>
      </c>
      <c r="K411" s="69"/>
      <c r="L411" s="40"/>
      <c r="M411" s="69"/>
      <c r="N411" s="40">
        <v>2000</v>
      </c>
    </row>
    <row r="412" spans="1:14" ht="15" customHeight="1" x14ac:dyDescent="0.25">
      <c r="A412" s="72"/>
      <c r="E412" s="35" t="s">
        <v>94</v>
      </c>
      <c r="H412" s="66"/>
      <c r="J412" s="66"/>
      <c r="K412" s="69"/>
      <c r="L412" s="40"/>
      <c r="M412" s="69"/>
      <c r="N412" s="40">
        <v>2000</v>
      </c>
    </row>
    <row r="413" spans="1:14" ht="15" customHeight="1" x14ac:dyDescent="0.25">
      <c r="A413" s="72" t="s">
        <v>206</v>
      </c>
      <c r="E413" s="35" t="s">
        <v>207</v>
      </c>
      <c r="H413" s="67">
        <v>2852</v>
      </c>
      <c r="J413" s="67">
        <v>5000</v>
      </c>
      <c r="K413" s="69"/>
      <c r="L413" s="49">
        <v>2000</v>
      </c>
      <c r="M413" s="69"/>
      <c r="N413" s="49">
        <v>5000</v>
      </c>
    </row>
    <row r="414" spans="1:14" ht="15" customHeight="1" x14ac:dyDescent="0.25">
      <c r="H414" s="38"/>
      <c r="J414" s="69"/>
      <c r="K414" s="69"/>
      <c r="L414" s="40"/>
      <c r="M414" s="69"/>
      <c r="N414" s="40"/>
    </row>
    <row r="415" spans="1:14" ht="15" customHeight="1" thickBot="1" x14ac:dyDescent="0.3">
      <c r="E415" s="35" t="s">
        <v>208</v>
      </c>
      <c r="G415" s="35" t="s">
        <v>9</v>
      </c>
      <c r="H415" s="50">
        <f>SUM(H409:H414)</f>
        <v>123314</v>
      </c>
      <c r="I415" s="35" t="s">
        <v>9</v>
      </c>
      <c r="J415" s="50">
        <f>SUM(J409:J414)</f>
        <v>160258</v>
      </c>
      <c r="K415" s="69" t="s">
        <v>9</v>
      </c>
      <c r="L415" s="50">
        <f>SUM(L409:L414)</f>
        <v>144258</v>
      </c>
      <c r="M415" s="69" t="s">
        <v>9</v>
      </c>
      <c r="N415" s="50">
        <f>SUM(N409:N414)</f>
        <v>152258</v>
      </c>
    </row>
    <row r="416" spans="1:14" ht="15" customHeight="1" thickTop="1" x14ac:dyDescent="0.25">
      <c r="H416" s="40"/>
      <c r="J416" s="40"/>
      <c r="K416" s="69"/>
      <c r="L416" s="40"/>
      <c r="M416" s="69"/>
      <c r="N416" s="40"/>
    </row>
    <row r="417" spans="8:14" ht="15" customHeight="1" x14ac:dyDescent="0.25">
      <c r="H417" s="40"/>
      <c r="J417" s="40"/>
      <c r="K417" s="69"/>
      <c r="L417" s="40"/>
      <c r="M417" s="69"/>
      <c r="N417" s="40"/>
    </row>
    <row r="418" spans="8:14" ht="15" customHeight="1" x14ac:dyDescent="0.25">
      <c r="H418" s="40"/>
      <c r="J418" s="40"/>
      <c r="K418" s="69"/>
      <c r="L418" s="40"/>
      <c r="M418" s="69"/>
      <c r="N418" s="40"/>
    </row>
    <row r="419" spans="8:14" ht="15" customHeight="1" x14ac:dyDescent="0.25">
      <c r="H419" s="40"/>
      <c r="J419" s="40"/>
      <c r="K419" s="69"/>
      <c r="L419" s="40"/>
      <c r="M419" s="69"/>
      <c r="N419" s="40"/>
    </row>
    <row r="420" spans="8:14" ht="15" customHeight="1" x14ac:dyDescent="0.25">
      <c r="H420" s="40"/>
      <c r="J420" s="40"/>
      <c r="K420" s="69"/>
      <c r="L420" s="40"/>
      <c r="M420" s="69"/>
      <c r="N420" s="40"/>
    </row>
    <row r="421" spans="8:14" ht="15" customHeight="1" x14ac:dyDescent="0.25">
      <c r="H421" s="40"/>
      <c r="J421" s="40"/>
      <c r="K421" s="69"/>
      <c r="L421" s="40"/>
      <c r="M421" s="69"/>
      <c r="N421" s="40"/>
    </row>
    <row r="422" spans="8:14" ht="15" customHeight="1" x14ac:dyDescent="0.25">
      <c r="H422" s="40"/>
      <c r="J422" s="40"/>
      <c r="K422" s="69"/>
      <c r="L422" s="40"/>
      <c r="M422" s="69"/>
      <c r="N422" s="40"/>
    </row>
    <row r="423" spans="8:14" ht="15" customHeight="1" x14ac:dyDescent="0.25">
      <c r="H423" s="40"/>
      <c r="J423" s="40"/>
      <c r="K423" s="69"/>
      <c r="L423" s="40"/>
      <c r="M423" s="69"/>
      <c r="N423" s="40"/>
    </row>
    <row r="424" spans="8:14" ht="15" customHeight="1" x14ac:dyDescent="0.25">
      <c r="H424" s="40"/>
      <c r="J424" s="40"/>
      <c r="K424" s="69"/>
      <c r="L424" s="40"/>
      <c r="M424" s="69"/>
      <c r="N424" s="40"/>
    </row>
    <row r="425" spans="8:14" ht="15" customHeight="1" x14ac:dyDescent="0.25">
      <c r="H425" s="40"/>
      <c r="J425" s="40"/>
      <c r="K425" s="69"/>
      <c r="L425" s="40"/>
      <c r="M425" s="69"/>
      <c r="N425" s="40"/>
    </row>
    <row r="426" spans="8:14" ht="15" customHeight="1" x14ac:dyDescent="0.25">
      <c r="H426" s="40"/>
      <c r="J426" s="40"/>
      <c r="K426" s="69"/>
      <c r="L426" s="40"/>
      <c r="M426" s="69"/>
      <c r="N426" s="40"/>
    </row>
    <row r="427" spans="8:14" ht="15" customHeight="1" x14ac:dyDescent="0.25">
      <c r="H427" s="40"/>
      <c r="J427" s="40"/>
      <c r="K427" s="69"/>
      <c r="L427" s="40"/>
      <c r="M427" s="69"/>
      <c r="N427" s="40"/>
    </row>
    <row r="428" spans="8:14" ht="15" customHeight="1" x14ac:dyDescent="0.25">
      <c r="H428" s="40"/>
      <c r="J428" s="40"/>
      <c r="K428" s="69"/>
      <c r="L428" s="40"/>
      <c r="M428" s="69"/>
      <c r="N428" s="40"/>
    </row>
    <row r="429" spans="8:14" ht="15" customHeight="1" x14ac:dyDescent="0.25">
      <c r="H429" s="40"/>
      <c r="J429" s="40"/>
      <c r="K429" s="69"/>
      <c r="L429" s="40"/>
      <c r="M429" s="69"/>
      <c r="N429" s="40"/>
    </row>
    <row r="430" spans="8:14" ht="15" customHeight="1" x14ac:dyDescent="0.25">
      <c r="H430" s="40"/>
      <c r="J430" s="40"/>
      <c r="K430" s="69"/>
      <c r="L430" s="40"/>
      <c r="M430" s="69"/>
      <c r="N430" s="40"/>
    </row>
    <row r="431" spans="8:14" ht="15" customHeight="1" x14ac:dyDescent="0.25">
      <c r="H431" s="40"/>
      <c r="J431" s="40"/>
      <c r="K431" s="69"/>
      <c r="L431" s="40"/>
      <c r="M431" s="69"/>
      <c r="N431" s="40"/>
    </row>
    <row r="432" spans="8:14" ht="15" customHeight="1" x14ac:dyDescent="0.25">
      <c r="H432" s="40"/>
      <c r="J432" s="40"/>
      <c r="K432" s="69"/>
      <c r="L432" s="40"/>
      <c r="M432" s="69"/>
      <c r="N432" s="40"/>
    </row>
    <row r="433" spans="8:14" ht="15" customHeight="1" x14ac:dyDescent="0.25">
      <c r="H433" s="40"/>
      <c r="J433" s="40"/>
      <c r="K433" s="69"/>
      <c r="L433" s="40"/>
      <c r="M433" s="69"/>
      <c r="N433" s="40"/>
    </row>
    <row r="434" spans="8:14" ht="15" customHeight="1" x14ac:dyDescent="0.25">
      <c r="H434" s="40"/>
      <c r="J434" s="40"/>
      <c r="K434" s="69"/>
      <c r="L434" s="40"/>
      <c r="M434" s="69"/>
      <c r="N434" s="40"/>
    </row>
    <row r="435" spans="8:14" ht="15" customHeight="1" x14ac:dyDescent="0.25">
      <c r="H435" s="40"/>
      <c r="J435" s="40"/>
      <c r="K435" s="69"/>
      <c r="L435" s="40"/>
      <c r="M435" s="69"/>
      <c r="N435" s="40"/>
    </row>
    <row r="436" spans="8:14" ht="15" customHeight="1" x14ac:dyDescent="0.25">
      <c r="H436" s="40"/>
      <c r="J436" s="40"/>
      <c r="K436" s="69"/>
      <c r="L436" s="40"/>
      <c r="M436" s="69"/>
      <c r="N436" s="40"/>
    </row>
    <row r="437" spans="8:14" ht="15" customHeight="1" x14ac:dyDescent="0.25">
      <c r="H437" s="40"/>
      <c r="J437" s="40"/>
      <c r="K437" s="69"/>
      <c r="L437" s="40"/>
      <c r="M437" s="69"/>
      <c r="N437" s="40"/>
    </row>
    <row r="438" spans="8:14" ht="15" customHeight="1" x14ac:dyDescent="0.25">
      <c r="H438" s="40"/>
      <c r="J438" s="40"/>
      <c r="K438" s="69"/>
      <c r="L438" s="40"/>
      <c r="M438" s="69"/>
      <c r="N438" s="40"/>
    </row>
    <row r="439" spans="8:14" ht="15" customHeight="1" x14ac:dyDescent="0.25">
      <c r="H439" s="40"/>
      <c r="J439" s="40"/>
      <c r="K439" s="69"/>
      <c r="L439" s="40"/>
      <c r="M439" s="69"/>
      <c r="N439" s="40"/>
    </row>
    <row r="440" spans="8:14" ht="15" customHeight="1" x14ac:dyDescent="0.25">
      <c r="H440" s="40"/>
      <c r="J440" s="40"/>
      <c r="K440" s="69"/>
      <c r="L440" s="40"/>
      <c r="M440" s="69"/>
      <c r="N440" s="40"/>
    </row>
    <row r="441" spans="8:14" ht="15" customHeight="1" x14ac:dyDescent="0.25">
      <c r="H441" s="40"/>
      <c r="J441" s="40"/>
      <c r="K441" s="69"/>
      <c r="L441" s="40"/>
      <c r="M441" s="69"/>
      <c r="N441" s="40"/>
    </row>
    <row r="442" spans="8:14" ht="15" customHeight="1" x14ac:dyDescent="0.25">
      <c r="H442" s="40"/>
      <c r="J442" s="40"/>
      <c r="K442" s="69"/>
      <c r="L442" s="40"/>
      <c r="M442" s="69"/>
      <c r="N442" s="40"/>
    </row>
    <row r="443" spans="8:14" ht="15" customHeight="1" x14ac:dyDescent="0.25">
      <c r="H443" s="40"/>
      <c r="J443" s="40"/>
      <c r="K443" s="69"/>
      <c r="L443" s="40"/>
      <c r="M443" s="69"/>
      <c r="N443" s="40"/>
    </row>
    <row r="444" spans="8:14" ht="15" customHeight="1" x14ac:dyDescent="0.25">
      <c r="H444" s="40"/>
      <c r="J444" s="40"/>
      <c r="K444" s="69"/>
      <c r="L444" s="40"/>
      <c r="M444" s="69"/>
      <c r="N444" s="40"/>
    </row>
    <row r="445" spans="8:14" ht="15" customHeight="1" x14ac:dyDescent="0.25">
      <c r="H445" s="40"/>
      <c r="J445" s="40"/>
      <c r="K445" s="69"/>
      <c r="L445" s="40"/>
      <c r="M445" s="69"/>
      <c r="N445" s="40"/>
    </row>
    <row r="446" spans="8:14" ht="15" customHeight="1" x14ac:dyDescent="0.25">
      <c r="H446" s="40"/>
      <c r="J446" s="40"/>
      <c r="K446" s="69"/>
      <c r="L446" s="40"/>
      <c r="M446" s="69"/>
      <c r="N446" s="40"/>
    </row>
    <row r="447" spans="8:14" ht="15" customHeight="1" x14ac:dyDescent="0.25">
      <c r="H447" s="40"/>
      <c r="J447" s="40"/>
      <c r="K447" s="69"/>
      <c r="L447" s="40"/>
      <c r="M447" s="69"/>
      <c r="N447" s="40"/>
    </row>
    <row r="448" spans="8:14" ht="15" customHeight="1" x14ac:dyDescent="0.25">
      <c r="H448" s="40"/>
      <c r="J448" s="40"/>
      <c r="K448" s="69"/>
      <c r="L448" s="40"/>
      <c r="M448" s="69"/>
      <c r="N448" s="40"/>
    </row>
    <row r="449" spans="4:14" ht="15" customHeight="1" x14ac:dyDescent="0.25">
      <c r="G449" s="39"/>
      <c r="H449" s="36"/>
      <c r="I449" s="40"/>
      <c r="J449" s="45"/>
      <c r="K449" s="40"/>
      <c r="M449" s="40"/>
      <c r="N449" s="36"/>
    </row>
    <row r="450" spans="4:14" ht="15" customHeight="1" x14ac:dyDescent="0.25">
      <c r="D450" s="84">
        <v>10</v>
      </c>
      <c r="E450" s="84"/>
      <c r="F450" s="84"/>
      <c r="G450" s="84"/>
      <c r="H450" s="84"/>
      <c r="I450" s="84"/>
      <c r="J450" s="84"/>
      <c r="K450" s="84"/>
      <c r="L450" s="84"/>
      <c r="M450" s="84"/>
      <c r="N450" s="84"/>
    </row>
    <row r="451" spans="4:14" ht="15" customHeight="1" x14ac:dyDescent="0.25">
      <c r="D451" s="84" t="s">
        <v>0</v>
      </c>
      <c r="E451" s="84"/>
      <c r="F451" s="84"/>
      <c r="G451" s="84"/>
      <c r="H451" s="84"/>
      <c r="I451" s="84"/>
      <c r="J451" s="84"/>
      <c r="K451" s="84"/>
      <c r="L451" s="84"/>
      <c r="M451" s="84"/>
      <c r="N451" s="84"/>
    </row>
    <row r="452" spans="4:14" ht="15" customHeight="1" x14ac:dyDescent="0.25"/>
    <row r="453" spans="4:14" ht="15" customHeight="1" x14ac:dyDescent="0.25">
      <c r="D453" s="84" t="s">
        <v>1</v>
      </c>
      <c r="E453" s="84"/>
      <c r="F453" s="84"/>
      <c r="G453" s="84"/>
      <c r="H453" s="84"/>
      <c r="I453" s="84"/>
      <c r="J453" s="84"/>
      <c r="K453" s="84"/>
      <c r="L453" s="84"/>
      <c r="M453" s="84"/>
      <c r="N453" s="84"/>
    </row>
    <row r="454" spans="4:14" ht="15" customHeight="1" x14ac:dyDescent="0.25"/>
    <row r="455" spans="4:14" ht="15" customHeight="1" x14ac:dyDescent="0.25">
      <c r="D455" s="84" t="s">
        <v>209</v>
      </c>
      <c r="E455" s="84"/>
      <c r="F455" s="84"/>
      <c r="G455" s="84"/>
      <c r="H455" s="84"/>
      <c r="I455" s="84"/>
      <c r="J455" s="84"/>
      <c r="K455" s="84"/>
      <c r="L455" s="84"/>
      <c r="M455" s="84"/>
      <c r="N455" s="84"/>
    </row>
    <row r="456" spans="4:14" ht="15" customHeight="1" x14ac:dyDescent="0.25"/>
    <row r="457" spans="4:14" ht="15" customHeight="1" x14ac:dyDescent="0.25">
      <c r="D457" s="84" t="s">
        <v>114</v>
      </c>
      <c r="E457" s="84"/>
      <c r="F457" s="84"/>
      <c r="G457" s="84"/>
      <c r="H457" s="84"/>
      <c r="I457" s="84"/>
      <c r="J457" s="84"/>
      <c r="K457" s="84"/>
      <c r="L457" s="84"/>
      <c r="M457" s="84"/>
      <c r="N457" s="84"/>
    </row>
    <row r="458" spans="4:14" ht="15" customHeight="1" x14ac:dyDescent="0.25"/>
    <row r="459" spans="4:14" ht="15" customHeight="1" x14ac:dyDescent="0.25">
      <c r="D459" s="84" t="s">
        <v>115</v>
      </c>
      <c r="E459" s="84"/>
      <c r="F459" s="84"/>
      <c r="G459" s="84"/>
      <c r="H459" s="84"/>
      <c r="I459" s="84"/>
      <c r="J459" s="84"/>
      <c r="K459" s="84"/>
      <c r="L459" s="84"/>
      <c r="M459" s="84"/>
      <c r="N459" s="84"/>
    </row>
    <row r="460" spans="4:14" ht="15" customHeight="1" x14ac:dyDescent="0.25"/>
    <row r="461" spans="4:14" ht="15" customHeight="1" x14ac:dyDescent="0.25"/>
    <row r="462" spans="4:14" ht="15" customHeight="1" x14ac:dyDescent="0.25">
      <c r="H462" s="69">
        <v>2022</v>
      </c>
      <c r="J462" s="69">
        <v>2023</v>
      </c>
      <c r="K462" s="69"/>
      <c r="L462" s="37">
        <v>2023</v>
      </c>
      <c r="N462" s="69">
        <v>2024</v>
      </c>
    </row>
    <row r="463" spans="4:14" ht="15" customHeight="1" x14ac:dyDescent="0.25">
      <c r="H463" s="69" t="s">
        <v>4</v>
      </c>
      <c r="J463" s="69" t="s">
        <v>5</v>
      </c>
      <c r="K463" s="69"/>
      <c r="L463" s="38" t="s">
        <v>4</v>
      </c>
      <c r="M463" s="84" t="s">
        <v>5</v>
      </c>
      <c r="N463" s="84"/>
    </row>
    <row r="464" spans="4:14" ht="15" customHeight="1" x14ac:dyDescent="0.25"/>
    <row r="465" spans="1:14" ht="15" customHeight="1" x14ac:dyDescent="0.25"/>
    <row r="466" spans="1:14" ht="15" customHeight="1" x14ac:dyDescent="0.25">
      <c r="D466" s="35" t="s">
        <v>116</v>
      </c>
    </row>
    <row r="467" spans="1:14" ht="15" customHeight="1" x14ac:dyDescent="0.25">
      <c r="E467" s="35" t="s">
        <v>210</v>
      </c>
      <c r="J467" s="36"/>
      <c r="K467" s="36"/>
      <c r="N467" s="36"/>
    </row>
    <row r="468" spans="1:14" ht="15" customHeight="1" x14ac:dyDescent="0.25">
      <c r="A468" s="72" t="s">
        <v>211</v>
      </c>
      <c r="F468" s="35" t="s">
        <v>212</v>
      </c>
      <c r="G468" s="39" t="s">
        <v>9</v>
      </c>
      <c r="H468" s="66">
        <v>54531</v>
      </c>
      <c r="I468" s="40" t="s">
        <v>9</v>
      </c>
      <c r="J468" s="66">
        <v>61300</v>
      </c>
      <c r="K468" s="40" t="s">
        <v>9</v>
      </c>
      <c r="L468" s="36">
        <v>61300</v>
      </c>
      <c r="M468" s="40" t="s">
        <v>9</v>
      </c>
      <c r="N468" s="36">
        <v>66204</v>
      </c>
    </row>
    <row r="469" spans="1:14" ht="15" customHeight="1" x14ac:dyDescent="0.25">
      <c r="A469" s="72" t="s">
        <v>213</v>
      </c>
      <c r="E469" s="35" t="s">
        <v>214</v>
      </c>
      <c r="H469" s="66">
        <v>22992</v>
      </c>
      <c r="I469" s="40"/>
      <c r="J469" s="66">
        <v>35572</v>
      </c>
      <c r="L469" s="36">
        <v>35572</v>
      </c>
      <c r="N469" s="36">
        <v>38418</v>
      </c>
    </row>
    <row r="470" spans="1:14" ht="15" customHeight="1" x14ac:dyDescent="0.25">
      <c r="A470" s="72" t="s">
        <v>215</v>
      </c>
      <c r="E470" s="35" t="s">
        <v>216</v>
      </c>
      <c r="H470" s="66">
        <v>162735</v>
      </c>
      <c r="I470" s="40"/>
      <c r="J470" s="66">
        <v>142010</v>
      </c>
      <c r="L470" s="36">
        <v>142010</v>
      </c>
      <c r="N470" s="36">
        <v>146055</v>
      </c>
    </row>
    <row r="471" spans="1:14" ht="15" customHeight="1" x14ac:dyDescent="0.25">
      <c r="E471" s="35" t="s">
        <v>217</v>
      </c>
      <c r="H471" s="43"/>
      <c r="J471" s="43"/>
      <c r="L471" s="43"/>
      <c r="N471" s="43"/>
    </row>
    <row r="472" spans="1:14" ht="15" customHeight="1" x14ac:dyDescent="0.25">
      <c r="H472" s="36"/>
      <c r="J472" s="36"/>
      <c r="N472" s="36"/>
    </row>
    <row r="473" spans="1:14" ht="15" customHeight="1" thickBot="1" x14ac:dyDescent="0.3">
      <c r="E473" s="35" t="s">
        <v>218</v>
      </c>
      <c r="G473" s="39" t="s">
        <v>9</v>
      </c>
      <c r="H473" s="44">
        <f>SUM(H468:H472)</f>
        <v>240258</v>
      </c>
      <c r="I473" s="40" t="s">
        <v>9</v>
      </c>
      <c r="J473" s="48">
        <f>SUM(J468:J472)</f>
        <v>238882</v>
      </c>
      <c r="K473" s="40" t="s">
        <v>9</v>
      </c>
      <c r="L473" s="44">
        <f>SUM(L468:L472)</f>
        <v>238882</v>
      </c>
      <c r="M473" s="40" t="s">
        <v>9</v>
      </c>
      <c r="N473" s="48">
        <f>SUM(N468:N472)</f>
        <v>250677</v>
      </c>
    </row>
    <row r="474" spans="1:14" ht="15" customHeight="1" thickTop="1" x14ac:dyDescent="0.25">
      <c r="G474" s="39"/>
      <c r="H474" s="36"/>
      <c r="I474" s="40"/>
      <c r="J474" s="36"/>
      <c r="K474" s="40"/>
      <c r="M474" s="40"/>
      <c r="N474" s="36"/>
    </row>
    <row r="475" spans="1:14" ht="15" customHeight="1" x14ac:dyDescent="0.25">
      <c r="G475" s="39"/>
      <c r="H475" s="36"/>
      <c r="I475" s="40"/>
      <c r="J475" s="36"/>
      <c r="K475" s="40"/>
      <c r="M475" s="40"/>
      <c r="N475" s="36"/>
    </row>
    <row r="476" spans="1:14" ht="15" customHeight="1" x14ac:dyDescent="0.25">
      <c r="G476" s="39"/>
      <c r="H476" s="36"/>
      <c r="I476" s="40"/>
      <c r="J476" s="36"/>
      <c r="K476" s="40"/>
      <c r="M476" s="40"/>
      <c r="N476" s="36"/>
    </row>
    <row r="477" spans="1:14" ht="15" customHeight="1" x14ac:dyDescent="0.25">
      <c r="G477" s="39"/>
      <c r="H477" s="36"/>
      <c r="I477" s="40"/>
      <c r="J477" s="36"/>
      <c r="K477" s="40"/>
      <c r="M477" s="40"/>
      <c r="N477" s="36"/>
    </row>
    <row r="478" spans="1:14" ht="15" customHeight="1" x14ac:dyDescent="0.25">
      <c r="G478" s="39"/>
      <c r="H478" s="36"/>
      <c r="I478" s="40"/>
      <c r="J478" s="36"/>
      <c r="K478" s="40"/>
      <c r="M478" s="40"/>
      <c r="N478" s="36"/>
    </row>
    <row r="479" spans="1:14" ht="15" customHeight="1" x14ac:dyDescent="0.25">
      <c r="G479" s="39"/>
      <c r="H479" s="36"/>
      <c r="I479" s="40"/>
      <c r="J479" s="36"/>
      <c r="K479" s="40"/>
      <c r="M479" s="40"/>
      <c r="N479" s="36"/>
    </row>
    <row r="480" spans="1:14" ht="15" customHeight="1" x14ac:dyDescent="0.25">
      <c r="G480" s="39"/>
      <c r="H480" s="36"/>
      <c r="I480" s="40"/>
      <c r="J480" s="36"/>
      <c r="K480" s="40"/>
      <c r="M480" s="40"/>
      <c r="N480" s="36"/>
    </row>
    <row r="481" spans="7:14" ht="15" customHeight="1" x14ac:dyDescent="0.25">
      <c r="G481" s="39"/>
      <c r="H481" s="36"/>
      <c r="I481" s="40"/>
      <c r="J481" s="36"/>
      <c r="K481" s="40"/>
      <c r="M481" s="40"/>
      <c r="N481" s="36"/>
    </row>
    <row r="482" spans="7:14" ht="15" customHeight="1" x14ac:dyDescent="0.25">
      <c r="G482" s="39"/>
      <c r="H482" s="36"/>
      <c r="I482" s="40"/>
      <c r="J482" s="36"/>
      <c r="K482" s="40"/>
      <c r="M482" s="40"/>
      <c r="N482" s="36"/>
    </row>
    <row r="483" spans="7:14" ht="15" customHeight="1" x14ac:dyDescent="0.25">
      <c r="G483" s="39"/>
      <c r="H483" s="36"/>
      <c r="I483" s="40"/>
      <c r="J483" s="36"/>
      <c r="K483" s="40"/>
      <c r="M483" s="40"/>
      <c r="N483" s="36"/>
    </row>
    <row r="484" spans="7:14" ht="15" customHeight="1" x14ac:dyDescent="0.25">
      <c r="G484" s="39"/>
      <c r="H484" s="36"/>
      <c r="I484" s="40"/>
      <c r="J484" s="36"/>
      <c r="K484" s="40"/>
      <c r="M484" s="40"/>
      <c r="N484" s="36"/>
    </row>
    <row r="485" spans="7:14" ht="15" customHeight="1" x14ac:dyDescent="0.25">
      <c r="G485" s="39"/>
      <c r="H485" s="36"/>
      <c r="I485" s="40"/>
      <c r="J485" s="36"/>
      <c r="K485" s="40"/>
      <c r="M485" s="40"/>
      <c r="N485" s="36"/>
    </row>
    <row r="486" spans="7:14" ht="15" customHeight="1" x14ac:dyDescent="0.25">
      <c r="G486" s="39"/>
      <c r="H486" s="36"/>
      <c r="I486" s="40"/>
      <c r="J486" s="36"/>
      <c r="K486" s="40"/>
      <c r="M486" s="40"/>
      <c r="N486" s="36"/>
    </row>
    <row r="487" spans="7:14" ht="15" customHeight="1" x14ac:dyDescent="0.25">
      <c r="G487" s="39"/>
      <c r="H487" s="36"/>
      <c r="I487" s="40"/>
      <c r="J487" s="36"/>
      <c r="K487" s="40"/>
      <c r="M487" s="40"/>
      <c r="N487" s="36"/>
    </row>
    <row r="488" spans="7:14" ht="15" customHeight="1" x14ac:dyDescent="0.25">
      <c r="G488" s="39"/>
      <c r="H488" s="36"/>
      <c r="I488" s="40"/>
      <c r="J488" s="36"/>
      <c r="K488" s="40"/>
      <c r="M488" s="40"/>
      <c r="N488" s="36"/>
    </row>
    <row r="489" spans="7:14" ht="15" customHeight="1" x14ac:dyDescent="0.25">
      <c r="G489" s="39"/>
      <c r="H489" s="36"/>
      <c r="I489" s="40"/>
      <c r="J489" s="36"/>
      <c r="K489" s="40"/>
      <c r="M489" s="40"/>
      <c r="N489" s="36"/>
    </row>
    <row r="490" spans="7:14" ht="15" customHeight="1" x14ac:dyDescent="0.25">
      <c r="G490" s="39"/>
      <c r="H490" s="36"/>
      <c r="I490" s="40"/>
      <c r="J490" s="36"/>
      <c r="K490" s="40"/>
      <c r="M490" s="40"/>
      <c r="N490" s="36"/>
    </row>
    <row r="491" spans="7:14" ht="15" customHeight="1" x14ac:dyDescent="0.25">
      <c r="G491" s="39"/>
      <c r="H491" s="36"/>
      <c r="I491" s="40"/>
      <c r="J491" s="36"/>
      <c r="K491" s="40"/>
      <c r="M491" s="40"/>
      <c r="N491" s="36"/>
    </row>
    <row r="492" spans="7:14" ht="15" customHeight="1" x14ac:dyDescent="0.25">
      <c r="G492" s="39"/>
      <c r="H492" s="36"/>
      <c r="I492" s="40"/>
      <c r="J492" s="36"/>
      <c r="K492" s="40"/>
      <c r="M492" s="40"/>
      <c r="N492" s="36"/>
    </row>
    <row r="493" spans="7:14" ht="15" customHeight="1" x14ac:dyDescent="0.25">
      <c r="G493" s="39"/>
      <c r="H493" s="36"/>
      <c r="I493" s="40"/>
      <c r="J493" s="36"/>
      <c r="K493" s="40"/>
      <c r="M493" s="40"/>
      <c r="N493" s="36"/>
    </row>
    <row r="494" spans="7:14" ht="15" customHeight="1" x14ac:dyDescent="0.25">
      <c r="G494" s="39"/>
      <c r="H494" s="36"/>
      <c r="I494" s="40"/>
      <c r="J494" s="36"/>
      <c r="K494" s="40"/>
      <c r="M494" s="40"/>
      <c r="N494" s="36"/>
    </row>
    <row r="495" spans="7:14" ht="15" customHeight="1" x14ac:dyDescent="0.25">
      <c r="G495" s="39"/>
      <c r="H495" s="36"/>
      <c r="I495" s="40"/>
      <c r="J495" s="36"/>
      <c r="K495" s="40"/>
      <c r="M495" s="40"/>
      <c r="N495" s="36"/>
    </row>
    <row r="496" spans="7:14" ht="15" customHeight="1" x14ac:dyDescent="0.25">
      <c r="G496" s="39"/>
      <c r="H496" s="36"/>
      <c r="I496" s="40"/>
      <c r="J496" s="36"/>
      <c r="K496" s="40"/>
      <c r="M496" s="40"/>
      <c r="N496" s="36"/>
    </row>
    <row r="497" spans="4:14" ht="15" customHeight="1" x14ac:dyDescent="0.25">
      <c r="G497" s="39"/>
      <c r="H497" s="36"/>
      <c r="I497" s="40"/>
      <c r="J497" s="36"/>
      <c r="K497" s="40"/>
      <c r="M497" s="40"/>
      <c r="N497" s="36"/>
    </row>
    <row r="498" spans="4:14" ht="15" customHeight="1" x14ac:dyDescent="0.25">
      <c r="G498" s="39"/>
      <c r="H498" s="36"/>
      <c r="I498" s="40"/>
      <c r="J498" s="36"/>
      <c r="K498" s="40"/>
      <c r="M498" s="40"/>
      <c r="N498" s="36"/>
    </row>
    <row r="499" spans="4:14" ht="15" customHeight="1" x14ac:dyDescent="0.25">
      <c r="G499" s="39"/>
      <c r="H499" s="36"/>
      <c r="I499" s="40"/>
      <c r="J499" s="36"/>
      <c r="K499" s="40"/>
      <c r="M499" s="40"/>
      <c r="N499" s="36"/>
    </row>
    <row r="500" spans="4:14" ht="15" customHeight="1" x14ac:dyDescent="0.25">
      <c r="G500" s="39"/>
      <c r="H500" s="36"/>
      <c r="I500" s="40"/>
      <c r="J500" s="36"/>
      <c r="K500" s="40"/>
      <c r="M500" s="40"/>
      <c r="N500" s="36"/>
    </row>
    <row r="501" spans="4:14" ht="15" customHeight="1" x14ac:dyDescent="0.25">
      <c r="G501" s="39"/>
      <c r="H501" s="36"/>
      <c r="I501" s="40"/>
      <c r="J501" s="36"/>
      <c r="K501" s="40"/>
      <c r="M501" s="40"/>
      <c r="N501" s="36"/>
    </row>
    <row r="502" spans="4:14" ht="15" customHeight="1" x14ac:dyDescent="0.25">
      <c r="G502" s="39"/>
      <c r="H502" s="36"/>
      <c r="I502" s="40"/>
      <c r="J502" s="36"/>
      <c r="K502" s="40"/>
      <c r="M502" s="40"/>
      <c r="N502" s="36"/>
    </row>
    <row r="503" spans="4:14" ht="15" customHeight="1" x14ac:dyDescent="0.25">
      <c r="G503" s="39"/>
      <c r="H503" s="36"/>
      <c r="I503" s="40"/>
      <c r="J503" s="36"/>
      <c r="K503" s="40"/>
      <c r="M503" s="40"/>
      <c r="N503" s="36"/>
    </row>
    <row r="504" spans="4:14" ht="15" customHeight="1" x14ac:dyDescent="0.25">
      <c r="G504" s="39"/>
      <c r="H504" s="36"/>
      <c r="I504" s="40"/>
      <c r="J504" s="36"/>
      <c r="K504" s="40"/>
      <c r="M504" s="40"/>
      <c r="N504" s="36"/>
    </row>
    <row r="505" spans="4:14" ht="15" customHeight="1" x14ac:dyDescent="0.25">
      <c r="G505" s="39"/>
      <c r="H505" s="36"/>
      <c r="I505" s="40"/>
      <c r="J505" s="36"/>
      <c r="K505" s="40"/>
      <c r="M505" s="40"/>
      <c r="N505" s="36"/>
    </row>
    <row r="506" spans="4:14" ht="15" customHeight="1" x14ac:dyDescent="0.25">
      <c r="D506" s="84">
        <v>11</v>
      </c>
      <c r="E506" s="84"/>
      <c r="F506" s="84"/>
      <c r="G506" s="84"/>
      <c r="H506" s="84"/>
      <c r="I506" s="84"/>
      <c r="J506" s="84"/>
      <c r="K506" s="84"/>
      <c r="L506" s="84"/>
      <c r="M506" s="84"/>
      <c r="N506" s="84"/>
    </row>
    <row r="507" spans="4:14" ht="15" customHeight="1" x14ac:dyDescent="0.25">
      <c r="D507" s="84" t="s">
        <v>0</v>
      </c>
      <c r="E507" s="84"/>
      <c r="F507" s="84"/>
      <c r="G507" s="84"/>
      <c r="H507" s="84"/>
      <c r="I507" s="84"/>
      <c r="J507" s="84"/>
      <c r="K507" s="84"/>
      <c r="L507" s="84"/>
      <c r="M507" s="84"/>
      <c r="N507" s="84"/>
    </row>
    <row r="508" spans="4:14" ht="15" customHeight="1" x14ac:dyDescent="0.25"/>
    <row r="509" spans="4:14" ht="15" customHeight="1" x14ac:dyDescent="0.25">
      <c r="D509" s="84" t="s">
        <v>1</v>
      </c>
      <c r="E509" s="84"/>
      <c r="F509" s="84"/>
      <c r="G509" s="84"/>
      <c r="H509" s="84"/>
      <c r="I509" s="84"/>
      <c r="J509" s="84"/>
      <c r="K509" s="84"/>
      <c r="L509" s="84"/>
      <c r="M509" s="84"/>
      <c r="N509" s="84"/>
    </row>
    <row r="510" spans="4:14" ht="15" customHeight="1" x14ac:dyDescent="0.25"/>
    <row r="511" spans="4:14" ht="15" customHeight="1" x14ac:dyDescent="0.25">
      <c r="D511" s="84" t="s">
        <v>219</v>
      </c>
      <c r="E511" s="84"/>
      <c r="F511" s="84"/>
      <c r="G511" s="84"/>
      <c r="H511" s="84"/>
      <c r="I511" s="84"/>
      <c r="J511" s="84"/>
      <c r="K511" s="84"/>
      <c r="L511" s="84"/>
      <c r="M511" s="84"/>
      <c r="N511" s="84"/>
    </row>
    <row r="512" spans="4:14" ht="15" customHeight="1" x14ac:dyDescent="0.25"/>
    <row r="513" spans="1:16" ht="15" customHeight="1" x14ac:dyDescent="0.25">
      <c r="D513" s="84" t="s">
        <v>114</v>
      </c>
      <c r="E513" s="84"/>
      <c r="F513" s="84"/>
      <c r="G513" s="84"/>
      <c r="H513" s="84"/>
      <c r="I513" s="84"/>
      <c r="J513" s="84"/>
      <c r="K513" s="84"/>
      <c r="L513" s="84"/>
      <c r="M513" s="84"/>
      <c r="N513" s="84"/>
    </row>
    <row r="514" spans="1:16" ht="15" customHeight="1" x14ac:dyDescent="0.25"/>
    <row r="515" spans="1:16" ht="15" customHeight="1" x14ac:dyDescent="0.25">
      <c r="D515" s="84" t="s">
        <v>115</v>
      </c>
      <c r="E515" s="84"/>
      <c r="F515" s="84"/>
      <c r="G515" s="84"/>
      <c r="H515" s="84"/>
      <c r="I515" s="84"/>
      <c r="J515" s="84"/>
      <c r="K515" s="84"/>
      <c r="L515" s="84"/>
      <c r="M515" s="84"/>
      <c r="N515" s="84"/>
    </row>
    <row r="516" spans="1:16" ht="15" customHeight="1" x14ac:dyDescent="0.25"/>
    <row r="517" spans="1:16" ht="15" customHeight="1" x14ac:dyDescent="0.25"/>
    <row r="518" spans="1:16" ht="15" customHeight="1" x14ac:dyDescent="0.25">
      <c r="H518" s="69">
        <v>2022</v>
      </c>
      <c r="J518" s="69">
        <v>2023</v>
      </c>
      <c r="K518" s="69"/>
      <c r="L518" s="37">
        <v>2023</v>
      </c>
      <c r="N518" s="69">
        <v>2024</v>
      </c>
    </row>
    <row r="519" spans="1:16" ht="15" customHeight="1" x14ac:dyDescent="0.25">
      <c r="H519" s="69" t="s">
        <v>4</v>
      </c>
      <c r="J519" s="69" t="s">
        <v>5</v>
      </c>
      <c r="K519" s="69"/>
      <c r="L519" s="38" t="s">
        <v>4</v>
      </c>
      <c r="M519" s="51" t="s">
        <v>5</v>
      </c>
    </row>
    <row r="520" spans="1:16" ht="15" customHeight="1" x14ac:dyDescent="0.25"/>
    <row r="521" spans="1:16" ht="15" customHeight="1" x14ac:dyDescent="0.25"/>
    <row r="522" spans="1:16" ht="15" customHeight="1" x14ac:dyDescent="0.25">
      <c r="D522" s="35" t="s">
        <v>116</v>
      </c>
    </row>
    <row r="523" spans="1:16" ht="15" customHeight="1" x14ac:dyDescent="0.25">
      <c r="E523" s="35" t="s">
        <v>220</v>
      </c>
    </row>
    <row r="524" spans="1:16" ht="15" customHeight="1" x14ac:dyDescent="0.25">
      <c r="A524" s="72" t="s">
        <v>221</v>
      </c>
      <c r="F524" s="35" t="s">
        <v>222</v>
      </c>
      <c r="G524" s="39" t="s">
        <v>9</v>
      </c>
      <c r="H524" s="66">
        <v>21312</v>
      </c>
      <c r="I524" s="40" t="s">
        <v>9</v>
      </c>
      <c r="J524" s="66">
        <v>35000</v>
      </c>
      <c r="K524" s="40" t="s">
        <v>9</v>
      </c>
      <c r="L524" s="36">
        <v>26728</v>
      </c>
      <c r="M524" s="40" t="s">
        <v>9</v>
      </c>
      <c r="N524" s="36">
        <v>28000</v>
      </c>
    </row>
    <row r="525" spans="1:16" ht="15" customHeight="1" x14ac:dyDescent="0.25">
      <c r="A525" s="72" t="s">
        <v>223</v>
      </c>
      <c r="E525" s="35" t="s">
        <v>224</v>
      </c>
      <c r="H525" s="66">
        <v>4350</v>
      </c>
      <c r="J525" s="66">
        <v>4500</v>
      </c>
      <c r="L525" s="36">
        <v>4500</v>
      </c>
      <c r="N525" s="36">
        <v>4500</v>
      </c>
    </row>
    <row r="526" spans="1:16" ht="15" customHeight="1" x14ac:dyDescent="0.25">
      <c r="A526" s="72" t="s">
        <v>225</v>
      </c>
      <c r="E526" s="35" t="s">
        <v>226</v>
      </c>
      <c r="H526" s="66">
        <v>1133</v>
      </c>
      <c r="J526" s="66">
        <v>2000</v>
      </c>
      <c r="L526" s="36">
        <v>1260</v>
      </c>
      <c r="N526" s="36">
        <v>1500</v>
      </c>
    </row>
    <row r="527" spans="1:16" ht="15" customHeight="1" x14ac:dyDescent="0.25">
      <c r="A527" s="72" t="s">
        <v>227</v>
      </c>
      <c r="E527" s="35" t="s">
        <v>228</v>
      </c>
      <c r="H527" s="66">
        <v>877482</v>
      </c>
      <c r="J527" s="66">
        <v>911381</v>
      </c>
      <c r="L527" s="36">
        <v>776406</v>
      </c>
      <c r="N527" s="36">
        <v>735204</v>
      </c>
      <c r="P527" s="65"/>
    </row>
    <row r="528" spans="1:16" ht="15" customHeight="1" x14ac:dyDescent="0.25">
      <c r="A528" s="72" t="s">
        <v>229</v>
      </c>
      <c r="E528" s="35" t="s">
        <v>230</v>
      </c>
      <c r="H528" s="66">
        <v>5000</v>
      </c>
      <c r="J528" s="66">
        <v>5000</v>
      </c>
      <c r="L528" s="36">
        <v>5000</v>
      </c>
      <c r="N528" s="36">
        <v>5000</v>
      </c>
    </row>
    <row r="529" spans="1:14" ht="15" customHeight="1" x14ac:dyDescent="0.25">
      <c r="E529" s="35" t="s">
        <v>231</v>
      </c>
      <c r="H529" s="66"/>
      <c r="J529" s="66"/>
      <c r="N529" s="36"/>
    </row>
    <row r="530" spans="1:14" ht="15" customHeight="1" x14ac:dyDescent="0.25">
      <c r="A530" s="72" t="s">
        <v>232</v>
      </c>
      <c r="F530" s="35" t="s">
        <v>233</v>
      </c>
      <c r="H530" s="66">
        <v>15000</v>
      </c>
      <c r="J530" s="66">
        <v>15000</v>
      </c>
      <c r="L530" s="36">
        <v>15000</v>
      </c>
      <c r="N530" s="36">
        <v>15000</v>
      </c>
    </row>
    <row r="531" spans="1:14" ht="15" customHeight="1" x14ac:dyDescent="0.25">
      <c r="A531" s="72" t="s">
        <v>234</v>
      </c>
      <c r="E531" s="35" t="s">
        <v>235</v>
      </c>
      <c r="H531" s="66">
        <v>100</v>
      </c>
      <c r="J531" s="66">
        <v>0</v>
      </c>
      <c r="L531" s="36">
        <v>0</v>
      </c>
      <c r="N531" s="36">
        <v>0</v>
      </c>
    </row>
    <row r="532" spans="1:14" ht="15" customHeight="1" x14ac:dyDescent="0.25">
      <c r="A532" s="72" t="s">
        <v>236</v>
      </c>
      <c r="E532" s="35" t="s">
        <v>237</v>
      </c>
      <c r="H532" s="66">
        <v>30660</v>
      </c>
      <c r="J532" s="66">
        <v>70000</v>
      </c>
      <c r="L532" s="36">
        <v>70000</v>
      </c>
      <c r="N532" s="36">
        <v>100000</v>
      </c>
    </row>
    <row r="533" spans="1:14" ht="15" customHeight="1" x14ac:dyDescent="0.25">
      <c r="E533" s="35" t="s">
        <v>238</v>
      </c>
      <c r="H533" s="66"/>
      <c r="J533" s="66"/>
      <c r="N533" s="36"/>
    </row>
    <row r="534" spans="1:14" ht="15" customHeight="1" x14ac:dyDescent="0.25">
      <c r="A534" s="72" t="s">
        <v>239</v>
      </c>
      <c r="F534" s="35" t="s">
        <v>240</v>
      </c>
      <c r="H534" s="66">
        <v>800</v>
      </c>
      <c r="J534" s="66">
        <v>800</v>
      </c>
      <c r="L534" s="36">
        <v>800</v>
      </c>
      <c r="N534" s="36">
        <v>800</v>
      </c>
    </row>
    <row r="535" spans="1:14" ht="15" customHeight="1" x14ac:dyDescent="0.25">
      <c r="A535" s="72" t="s">
        <v>241</v>
      </c>
      <c r="E535" s="35" t="s">
        <v>242</v>
      </c>
      <c r="H535" s="66">
        <v>8794</v>
      </c>
      <c r="J535" s="66">
        <v>8700</v>
      </c>
      <c r="L535" s="36">
        <v>8756</v>
      </c>
      <c r="N535" s="36">
        <v>8800</v>
      </c>
    </row>
    <row r="536" spans="1:14" ht="15" customHeight="1" x14ac:dyDescent="0.25">
      <c r="A536" s="72" t="s">
        <v>243</v>
      </c>
      <c r="E536" s="35" t="s">
        <v>244</v>
      </c>
      <c r="H536" s="66">
        <v>52</v>
      </c>
      <c r="J536" s="66">
        <v>500</v>
      </c>
      <c r="L536" s="36">
        <v>0</v>
      </c>
      <c r="N536" s="36">
        <v>500</v>
      </c>
    </row>
    <row r="537" spans="1:14" ht="15" customHeight="1" x14ac:dyDescent="0.25">
      <c r="A537" s="72" t="s">
        <v>245</v>
      </c>
      <c r="E537" s="35" t="s">
        <v>246</v>
      </c>
      <c r="H537" s="66">
        <v>9037</v>
      </c>
      <c r="J537" s="66">
        <v>9037</v>
      </c>
      <c r="L537" s="36">
        <v>9063</v>
      </c>
      <c r="N537" s="36">
        <v>9063</v>
      </c>
    </row>
    <row r="538" spans="1:14" ht="15" customHeight="1" x14ac:dyDescent="0.25">
      <c r="A538" s="72" t="s">
        <v>247</v>
      </c>
      <c r="E538" s="35" t="s">
        <v>248</v>
      </c>
      <c r="H538" s="66">
        <v>0</v>
      </c>
      <c r="J538" s="66">
        <v>500</v>
      </c>
      <c r="L538" s="36">
        <v>0</v>
      </c>
      <c r="N538" s="36">
        <v>500</v>
      </c>
    </row>
    <row r="539" spans="1:14" ht="15" customHeight="1" x14ac:dyDescent="0.25">
      <c r="A539" s="72" t="s">
        <v>249</v>
      </c>
      <c r="E539" s="35" t="s">
        <v>250</v>
      </c>
      <c r="H539" s="66">
        <v>58393</v>
      </c>
      <c r="J539" s="66">
        <v>89961</v>
      </c>
      <c r="L539" s="36">
        <v>21340</v>
      </c>
      <c r="N539" s="36">
        <v>40000</v>
      </c>
    </row>
    <row r="540" spans="1:14" ht="15" customHeight="1" x14ac:dyDescent="0.25">
      <c r="A540" s="72" t="s">
        <v>251</v>
      </c>
      <c r="E540" s="35" t="s">
        <v>252</v>
      </c>
      <c r="H540" s="66">
        <v>22500</v>
      </c>
      <c r="I540" s="36"/>
      <c r="J540" s="66">
        <v>22500</v>
      </c>
      <c r="K540" s="36"/>
      <c r="L540" s="36">
        <v>22500</v>
      </c>
      <c r="N540" s="36">
        <v>22500</v>
      </c>
    </row>
    <row r="541" spans="1:14" ht="15" customHeight="1" x14ac:dyDescent="0.25">
      <c r="A541" s="72"/>
      <c r="E541" s="35" t="s">
        <v>253</v>
      </c>
      <c r="H541" s="66">
        <v>600</v>
      </c>
      <c r="I541" s="36"/>
      <c r="J541" s="66">
        <v>40000</v>
      </c>
      <c r="K541" s="36"/>
      <c r="L541" s="36">
        <v>73336</v>
      </c>
      <c r="N541" s="36">
        <v>40000</v>
      </c>
    </row>
    <row r="542" spans="1:14" ht="15" customHeight="1" x14ac:dyDescent="0.25">
      <c r="A542" s="72" t="s">
        <v>254</v>
      </c>
      <c r="E542" s="35" t="s">
        <v>255</v>
      </c>
      <c r="H542" s="66">
        <v>0</v>
      </c>
      <c r="I542" s="36"/>
      <c r="J542" s="66">
        <v>0</v>
      </c>
      <c r="K542" s="36"/>
      <c r="L542" s="36">
        <v>0</v>
      </c>
      <c r="N542" s="36">
        <v>0</v>
      </c>
    </row>
    <row r="543" spans="1:14" ht="15" customHeight="1" x14ac:dyDescent="0.25">
      <c r="A543" s="72" t="s">
        <v>256</v>
      </c>
      <c r="E543" s="35" t="s">
        <v>257</v>
      </c>
      <c r="H543" s="67">
        <v>64329</v>
      </c>
      <c r="I543" s="36"/>
      <c r="J543" s="67">
        <v>256016</v>
      </c>
      <c r="K543" s="36"/>
      <c r="L543" s="43">
        <v>25960</v>
      </c>
      <c r="M543" s="36"/>
      <c r="N543" s="43">
        <v>127695</v>
      </c>
    </row>
    <row r="544" spans="1:14" ht="15" customHeight="1" x14ac:dyDescent="0.25">
      <c r="E544" s="35" t="s">
        <v>258</v>
      </c>
      <c r="H544" s="36"/>
      <c r="J544" s="36"/>
      <c r="N544" s="36"/>
    </row>
    <row r="545" spans="6:16" ht="15" customHeight="1" thickBot="1" x14ac:dyDescent="0.3">
      <c r="F545" s="35" t="s">
        <v>97</v>
      </c>
      <c r="G545" s="39" t="s">
        <v>9</v>
      </c>
      <c r="H545" s="44">
        <f>SUM(H524:H544)</f>
        <v>1119542</v>
      </c>
      <c r="I545" s="40" t="s">
        <v>9</v>
      </c>
      <c r="J545" s="48">
        <f>SUM(J524:J543)</f>
        <v>1470895</v>
      </c>
      <c r="K545" s="40" t="s">
        <v>9</v>
      </c>
      <c r="L545" s="44">
        <f>SUM(L524:L543)</f>
        <v>1060649</v>
      </c>
      <c r="M545" s="40" t="s">
        <v>9</v>
      </c>
      <c r="N545" s="48">
        <f>SUM(N524:N543)</f>
        <v>1139062</v>
      </c>
      <c r="P545" s="65"/>
    </row>
    <row r="546" spans="6:16" ht="15" customHeight="1" thickTop="1" x14ac:dyDescent="0.25">
      <c r="G546" s="39"/>
      <c r="H546" s="36"/>
      <c r="I546" s="40"/>
      <c r="J546" s="36"/>
      <c r="K546" s="40"/>
      <c r="M546" s="40"/>
      <c r="N546" s="36"/>
    </row>
    <row r="547" spans="6:16" ht="15" customHeight="1" x14ac:dyDescent="0.25">
      <c r="G547" s="39"/>
      <c r="H547" s="36"/>
      <c r="I547" s="40"/>
      <c r="J547" s="36"/>
      <c r="K547" s="40"/>
      <c r="M547" s="40"/>
      <c r="N547" s="36"/>
    </row>
    <row r="548" spans="6:16" ht="15" customHeight="1" x14ac:dyDescent="0.25">
      <c r="G548" s="39"/>
      <c r="H548" s="36"/>
      <c r="I548" s="40"/>
      <c r="J548" s="36"/>
      <c r="K548" s="40"/>
      <c r="M548" s="40"/>
      <c r="N548" s="36"/>
    </row>
    <row r="549" spans="6:16" ht="15" customHeight="1" x14ac:dyDescent="0.25">
      <c r="G549" s="39"/>
      <c r="H549" s="36"/>
      <c r="I549" s="40"/>
      <c r="J549" s="36"/>
      <c r="K549" s="40"/>
      <c r="M549" s="40"/>
      <c r="N549" s="36"/>
    </row>
    <row r="550" spans="6:16" ht="15" customHeight="1" x14ac:dyDescent="0.25">
      <c r="G550" s="39"/>
      <c r="H550" s="36"/>
      <c r="I550" s="40"/>
      <c r="J550" s="36"/>
      <c r="K550" s="40"/>
      <c r="M550" s="40"/>
      <c r="N550" s="36"/>
    </row>
    <row r="551" spans="6:16" ht="15" customHeight="1" x14ac:dyDescent="0.25">
      <c r="G551" s="39"/>
      <c r="H551" s="36"/>
      <c r="I551" s="40"/>
      <c r="J551" s="36"/>
      <c r="K551" s="40"/>
      <c r="M551" s="40"/>
      <c r="N551" s="36"/>
    </row>
    <row r="552" spans="6:16" ht="15" customHeight="1" x14ac:dyDescent="0.25">
      <c r="G552" s="39"/>
      <c r="H552" s="36"/>
      <c r="I552" s="40"/>
      <c r="J552" s="36"/>
      <c r="K552" s="40"/>
      <c r="M552" s="40"/>
      <c r="N552" s="36"/>
    </row>
    <row r="553" spans="6:16" ht="15" customHeight="1" x14ac:dyDescent="0.25">
      <c r="G553" s="39"/>
      <c r="H553" s="36"/>
      <c r="I553" s="40"/>
      <c r="J553" s="36"/>
      <c r="K553" s="40"/>
      <c r="M553" s="40"/>
      <c r="N553" s="36"/>
    </row>
    <row r="554" spans="6:16" ht="15" customHeight="1" x14ac:dyDescent="0.25">
      <c r="G554" s="39"/>
      <c r="H554" s="36"/>
      <c r="I554" s="40"/>
      <c r="J554" s="36"/>
      <c r="K554" s="40"/>
      <c r="M554" s="40"/>
      <c r="N554" s="36"/>
    </row>
    <row r="555" spans="6:16" ht="15" customHeight="1" x14ac:dyDescent="0.25">
      <c r="G555" s="39"/>
      <c r="H555" s="36"/>
      <c r="I555" s="40"/>
      <c r="J555" s="36"/>
      <c r="K555" s="40"/>
      <c r="M555" s="40"/>
      <c r="N555" s="36"/>
    </row>
    <row r="556" spans="6:16" ht="15" customHeight="1" x14ac:dyDescent="0.25">
      <c r="G556" s="39"/>
      <c r="H556" s="36"/>
      <c r="I556" s="40"/>
      <c r="J556" s="36"/>
      <c r="K556" s="40"/>
      <c r="M556" s="40"/>
      <c r="N556" s="36"/>
    </row>
    <row r="557" spans="6:16" ht="15" customHeight="1" x14ac:dyDescent="0.25">
      <c r="G557" s="39"/>
      <c r="H557" s="36"/>
      <c r="I557" s="40"/>
      <c r="J557" s="36"/>
      <c r="K557" s="40"/>
      <c r="M557" s="40"/>
      <c r="N557" s="36"/>
    </row>
    <row r="558" spans="6:16" ht="15" customHeight="1" x14ac:dyDescent="0.25">
      <c r="G558" s="39"/>
      <c r="H558" s="36"/>
      <c r="I558" s="40"/>
      <c r="J558" s="36"/>
      <c r="K558" s="40"/>
      <c r="M558" s="40"/>
      <c r="N558" s="36"/>
    </row>
    <row r="559" spans="6:16" ht="15" customHeight="1" x14ac:dyDescent="0.25">
      <c r="G559" s="39"/>
      <c r="H559" s="36"/>
      <c r="I559" s="40"/>
      <c r="J559" s="36"/>
      <c r="K559" s="40"/>
      <c r="M559" s="40"/>
      <c r="N559" s="36"/>
    </row>
    <row r="560" spans="6:16" ht="15" customHeight="1" x14ac:dyDescent="0.25">
      <c r="G560" s="39"/>
      <c r="H560" s="36"/>
      <c r="I560" s="40"/>
      <c r="J560" s="36"/>
      <c r="K560" s="40"/>
      <c r="M560" s="40"/>
      <c r="N560" s="36"/>
    </row>
    <row r="561" spans="4:14" ht="15" customHeight="1" x14ac:dyDescent="0.25">
      <c r="G561" s="39"/>
      <c r="H561" s="36"/>
      <c r="I561" s="40"/>
      <c r="J561" s="36"/>
      <c r="K561" s="40"/>
      <c r="M561" s="40"/>
      <c r="N561" s="36"/>
    </row>
    <row r="562" spans="4:14" ht="15" customHeight="1" x14ac:dyDescent="0.25">
      <c r="G562" s="39"/>
      <c r="H562" s="36"/>
      <c r="I562" s="40"/>
      <c r="J562" s="36"/>
      <c r="K562" s="40"/>
      <c r="M562" s="40"/>
      <c r="N562" s="36"/>
    </row>
    <row r="563" spans="4:14" ht="15" customHeight="1" x14ac:dyDescent="0.25"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</row>
    <row r="564" spans="4:14" ht="15" customHeight="1" x14ac:dyDescent="0.25">
      <c r="D564" s="84" t="s">
        <v>0</v>
      </c>
      <c r="E564" s="84"/>
      <c r="F564" s="84"/>
      <c r="G564" s="84"/>
      <c r="H564" s="84"/>
      <c r="I564" s="84"/>
      <c r="J564" s="84"/>
      <c r="K564" s="84"/>
      <c r="L564" s="84"/>
      <c r="M564" s="84"/>
      <c r="N564" s="84"/>
    </row>
    <row r="565" spans="4:14" ht="15" customHeight="1" x14ac:dyDescent="0.25"/>
    <row r="566" spans="4:14" ht="15" customHeight="1" x14ac:dyDescent="0.25">
      <c r="D566" s="84" t="s">
        <v>1</v>
      </c>
      <c r="E566" s="84"/>
      <c r="F566" s="84"/>
      <c r="G566" s="84"/>
      <c r="H566" s="84"/>
      <c r="I566" s="84"/>
      <c r="J566" s="84"/>
      <c r="K566" s="84"/>
      <c r="L566" s="84"/>
      <c r="M566" s="84"/>
      <c r="N566" s="84"/>
    </row>
    <row r="567" spans="4:14" ht="15" customHeight="1" x14ac:dyDescent="0.25"/>
    <row r="568" spans="4:14" ht="15" customHeight="1" x14ac:dyDescent="0.25">
      <c r="D568" s="84" t="s">
        <v>259</v>
      </c>
      <c r="E568" s="84"/>
      <c r="F568" s="84"/>
      <c r="G568" s="84"/>
      <c r="H568" s="84"/>
      <c r="I568" s="84"/>
      <c r="J568" s="84"/>
      <c r="K568" s="84"/>
      <c r="L568" s="84"/>
      <c r="M568" s="84"/>
      <c r="N568" s="84"/>
    </row>
    <row r="569" spans="4:14" ht="15" customHeight="1" x14ac:dyDescent="0.25"/>
    <row r="570" spans="4:14" ht="15" customHeight="1" x14ac:dyDescent="0.25">
      <c r="D570" s="84" t="s">
        <v>114</v>
      </c>
      <c r="E570" s="84"/>
      <c r="F570" s="84"/>
      <c r="G570" s="84"/>
      <c r="H570" s="84"/>
      <c r="I570" s="84"/>
      <c r="J570" s="84"/>
      <c r="K570" s="84"/>
      <c r="L570" s="84"/>
      <c r="M570" s="84"/>
      <c r="N570" s="84"/>
    </row>
    <row r="571" spans="4:14" ht="15" customHeight="1" x14ac:dyDescent="0.25"/>
    <row r="572" spans="4:14" ht="15" customHeight="1" x14ac:dyDescent="0.25">
      <c r="D572" s="84" t="s">
        <v>115</v>
      </c>
      <c r="E572" s="84"/>
      <c r="F572" s="84"/>
      <c r="G572" s="84"/>
      <c r="H572" s="84"/>
      <c r="I572" s="84"/>
      <c r="J572" s="84"/>
      <c r="K572" s="84"/>
      <c r="L572" s="84"/>
      <c r="M572" s="84"/>
      <c r="N572" s="84"/>
    </row>
    <row r="573" spans="4:14" ht="15" customHeight="1" x14ac:dyDescent="0.25"/>
    <row r="574" spans="4:14" ht="15" customHeight="1" x14ac:dyDescent="0.25"/>
    <row r="575" spans="4:14" ht="15" customHeight="1" x14ac:dyDescent="0.25">
      <c r="H575" s="69">
        <v>2022</v>
      </c>
      <c r="J575" s="69">
        <v>2023</v>
      </c>
      <c r="K575" s="69"/>
      <c r="L575" s="37">
        <v>2023</v>
      </c>
      <c r="N575" s="69">
        <v>2024</v>
      </c>
    </row>
    <row r="576" spans="4:14" ht="15" customHeight="1" x14ac:dyDescent="0.25">
      <c r="H576" s="69" t="s">
        <v>86</v>
      </c>
      <c r="J576" s="69" t="s">
        <v>5</v>
      </c>
      <c r="K576" s="69"/>
      <c r="L576" s="38" t="s">
        <v>4</v>
      </c>
      <c r="M576" s="51" t="s">
        <v>5</v>
      </c>
    </row>
    <row r="577" spans="1:14" ht="15" customHeight="1" x14ac:dyDescent="0.25"/>
    <row r="578" spans="1:14" ht="15" customHeight="1" x14ac:dyDescent="0.25"/>
    <row r="579" spans="1:14" ht="15" customHeight="1" x14ac:dyDescent="0.25">
      <c r="D579" s="35" t="s">
        <v>116</v>
      </c>
    </row>
    <row r="580" spans="1:14" ht="15" customHeight="1" x14ac:dyDescent="0.25">
      <c r="A580" s="72" t="s">
        <v>260</v>
      </c>
      <c r="E580" s="35" t="s">
        <v>261</v>
      </c>
      <c r="G580" s="39" t="s">
        <v>9</v>
      </c>
      <c r="H580" s="66">
        <v>55416</v>
      </c>
      <c r="I580" s="35" t="s">
        <v>9</v>
      </c>
      <c r="J580" s="66">
        <v>57416</v>
      </c>
      <c r="K580" s="39" t="s">
        <v>9</v>
      </c>
      <c r="L580" s="36">
        <v>57416</v>
      </c>
      <c r="M580" s="40" t="s">
        <v>9</v>
      </c>
      <c r="N580" s="36">
        <v>58416</v>
      </c>
    </row>
    <row r="581" spans="1:14" ht="15" customHeight="1" x14ac:dyDescent="0.25">
      <c r="A581" s="72" t="s">
        <v>262</v>
      </c>
      <c r="E581" s="35" t="s">
        <v>263</v>
      </c>
      <c r="H581" s="66">
        <v>101720</v>
      </c>
      <c r="I581" s="36"/>
      <c r="J581" s="66">
        <v>127970</v>
      </c>
      <c r="K581" s="36"/>
      <c r="L581" s="36">
        <v>127970</v>
      </c>
      <c r="M581" s="36"/>
      <c r="N581" s="36">
        <v>127970</v>
      </c>
    </row>
    <row r="582" spans="1:14" ht="15" customHeight="1" x14ac:dyDescent="0.25">
      <c r="A582" s="72" t="s">
        <v>264</v>
      </c>
      <c r="E582" s="35" t="s">
        <v>265</v>
      </c>
      <c r="H582" s="66">
        <v>0</v>
      </c>
      <c r="J582" s="66">
        <v>0</v>
      </c>
      <c r="K582" s="36"/>
      <c r="L582" s="36">
        <v>0</v>
      </c>
      <c r="N582" s="36">
        <v>0</v>
      </c>
    </row>
    <row r="583" spans="1:14" ht="15" customHeight="1" x14ac:dyDescent="0.25">
      <c r="A583" s="72" t="s">
        <v>266</v>
      </c>
      <c r="E583" s="35" t="s">
        <v>207</v>
      </c>
      <c r="H583" s="66">
        <v>10437</v>
      </c>
      <c r="I583" s="36"/>
      <c r="J583" s="66">
        <v>10000</v>
      </c>
      <c r="K583" s="36"/>
      <c r="L583" s="36">
        <v>15000</v>
      </c>
      <c r="M583" s="36"/>
      <c r="N583" s="36">
        <v>10000</v>
      </c>
    </row>
    <row r="584" spans="1:14" ht="15" customHeight="1" x14ac:dyDescent="0.25">
      <c r="A584" s="72" t="s">
        <v>267</v>
      </c>
      <c r="E584" s="35" t="s">
        <v>268</v>
      </c>
      <c r="H584" s="66">
        <v>12175</v>
      </c>
      <c r="J584" s="66">
        <v>10000</v>
      </c>
      <c r="K584" s="36"/>
      <c r="L584" s="36">
        <v>7000</v>
      </c>
      <c r="N584" s="36">
        <v>10000</v>
      </c>
    </row>
    <row r="585" spans="1:14" ht="15" customHeight="1" x14ac:dyDescent="0.25">
      <c r="E585" s="35" t="s">
        <v>269</v>
      </c>
      <c r="H585" s="36"/>
      <c r="J585" s="36"/>
      <c r="K585" s="36"/>
      <c r="N585" s="36"/>
    </row>
    <row r="586" spans="1:14" ht="15" customHeight="1" x14ac:dyDescent="0.25">
      <c r="A586" s="72" t="s">
        <v>270</v>
      </c>
      <c r="F586" s="35" t="s">
        <v>271</v>
      </c>
      <c r="H586" s="43">
        <v>270717</v>
      </c>
      <c r="J586" s="43">
        <v>175000</v>
      </c>
      <c r="K586" s="36"/>
      <c r="L586" s="43">
        <v>173000</v>
      </c>
      <c r="N586" s="43">
        <v>245000</v>
      </c>
    </row>
    <row r="587" spans="1:14" ht="15" customHeight="1" x14ac:dyDescent="0.25">
      <c r="D587" s="35" t="s">
        <v>11</v>
      </c>
      <c r="H587" s="36"/>
      <c r="J587" s="36"/>
      <c r="K587" s="36"/>
      <c r="N587" s="45"/>
    </row>
    <row r="588" spans="1:14" ht="15" customHeight="1" x14ac:dyDescent="0.25">
      <c r="E588" s="35" t="s">
        <v>272</v>
      </c>
      <c r="H588" s="36"/>
      <c r="J588" s="36"/>
      <c r="K588" s="36"/>
      <c r="N588" s="45"/>
    </row>
    <row r="589" spans="1:14" ht="15" customHeight="1" thickBot="1" x14ac:dyDescent="0.3">
      <c r="F589" s="35" t="s">
        <v>273</v>
      </c>
      <c r="G589" s="39" t="s">
        <v>9</v>
      </c>
      <c r="H589" s="44">
        <f>SUM(H580:H588)</f>
        <v>450465</v>
      </c>
      <c r="I589" s="40" t="s">
        <v>9</v>
      </c>
      <c r="J589" s="44">
        <f>SUM(J580:J587)</f>
        <v>380386</v>
      </c>
      <c r="K589" s="39" t="s">
        <v>9</v>
      </c>
      <c r="L589" s="44">
        <f>SUM(L580:L587)</f>
        <v>380386</v>
      </c>
      <c r="M589" s="40" t="s">
        <v>9</v>
      </c>
      <c r="N589" s="47">
        <f>SUM(N580:N588)</f>
        <v>451386</v>
      </c>
    </row>
    <row r="590" spans="1:14" ht="15" customHeight="1" thickTop="1" x14ac:dyDescent="0.25">
      <c r="G590" s="39"/>
      <c r="H590" s="36"/>
      <c r="I590" s="40"/>
      <c r="J590" s="36"/>
      <c r="K590" s="39"/>
      <c r="M590" s="40"/>
      <c r="N590" s="36"/>
    </row>
    <row r="591" spans="1:14" ht="15" customHeight="1" x14ac:dyDescent="0.25">
      <c r="G591" s="39"/>
      <c r="H591" s="36"/>
      <c r="I591" s="40"/>
      <c r="J591" s="36"/>
      <c r="K591" s="39"/>
      <c r="M591" s="40"/>
      <c r="N591" s="36"/>
    </row>
    <row r="592" spans="1:14" ht="15" customHeight="1" x14ac:dyDescent="0.25">
      <c r="G592" s="39"/>
      <c r="H592" s="36"/>
      <c r="I592" s="40"/>
      <c r="J592" s="36"/>
      <c r="K592" s="39"/>
      <c r="M592" s="40"/>
      <c r="N592" s="36"/>
    </row>
    <row r="593" spans="7:14" ht="15" customHeight="1" x14ac:dyDescent="0.25">
      <c r="G593" s="39"/>
      <c r="H593" s="36"/>
      <c r="I593" s="40"/>
      <c r="J593" s="36"/>
      <c r="K593" s="39"/>
      <c r="M593" s="40"/>
      <c r="N593" s="36"/>
    </row>
    <row r="594" spans="7:14" ht="15" customHeight="1" x14ac:dyDescent="0.25">
      <c r="G594" s="39"/>
      <c r="H594" s="36"/>
      <c r="I594" s="40"/>
      <c r="J594" s="36"/>
      <c r="K594" s="39"/>
      <c r="M594" s="40"/>
      <c r="N594" s="36"/>
    </row>
    <row r="595" spans="7:14" ht="15" customHeight="1" x14ac:dyDescent="0.25">
      <c r="G595" s="39"/>
      <c r="H595" s="36"/>
      <c r="I595" s="40"/>
      <c r="J595" s="36"/>
      <c r="K595" s="39"/>
      <c r="M595" s="40"/>
      <c r="N595" s="36"/>
    </row>
    <row r="596" spans="7:14" ht="15" customHeight="1" x14ac:dyDescent="0.25">
      <c r="G596" s="39"/>
      <c r="H596" s="36"/>
      <c r="I596" s="40"/>
      <c r="J596" s="36"/>
      <c r="K596" s="39"/>
      <c r="M596" s="40"/>
      <c r="N596" s="36"/>
    </row>
    <row r="597" spans="7:14" ht="15" customHeight="1" x14ac:dyDescent="0.25">
      <c r="G597" s="39"/>
      <c r="H597" s="36"/>
      <c r="I597" s="40"/>
      <c r="J597" s="36"/>
      <c r="K597" s="39"/>
      <c r="M597" s="40"/>
      <c r="N597" s="36"/>
    </row>
    <row r="598" spans="7:14" ht="15" customHeight="1" x14ac:dyDescent="0.25">
      <c r="G598" s="39"/>
      <c r="H598" s="36"/>
      <c r="I598" s="40"/>
      <c r="J598" s="36"/>
      <c r="K598" s="39"/>
      <c r="M598" s="40"/>
      <c r="N598" s="36"/>
    </row>
    <row r="599" spans="7:14" ht="15" customHeight="1" x14ac:dyDescent="0.25">
      <c r="G599" s="39"/>
      <c r="H599" s="36"/>
      <c r="I599" s="40"/>
      <c r="J599" s="36"/>
      <c r="K599" s="39"/>
      <c r="M599" s="40"/>
      <c r="N599" s="36"/>
    </row>
    <row r="600" spans="7:14" ht="15" customHeight="1" x14ac:dyDescent="0.25">
      <c r="G600" s="39"/>
      <c r="H600" s="36"/>
      <c r="I600" s="40"/>
      <c r="J600" s="36"/>
      <c r="K600" s="39"/>
      <c r="M600" s="40"/>
      <c r="N600" s="36"/>
    </row>
    <row r="601" spans="7:14" ht="15" customHeight="1" x14ac:dyDescent="0.25">
      <c r="G601" s="39"/>
      <c r="H601" s="36"/>
      <c r="I601" s="40"/>
      <c r="J601" s="36"/>
      <c r="K601" s="39"/>
      <c r="M601" s="40"/>
      <c r="N601" s="36"/>
    </row>
    <row r="602" spans="7:14" ht="15" customHeight="1" x14ac:dyDescent="0.25">
      <c r="G602" s="39"/>
      <c r="H602" s="36"/>
      <c r="I602" s="40"/>
      <c r="J602" s="36"/>
      <c r="K602" s="39"/>
      <c r="M602" s="40"/>
      <c r="N602" s="36"/>
    </row>
    <row r="603" spans="7:14" ht="15" customHeight="1" x14ac:dyDescent="0.25">
      <c r="G603" s="39"/>
      <c r="H603" s="36"/>
      <c r="I603" s="40"/>
      <c r="J603" s="36"/>
      <c r="K603" s="39"/>
      <c r="M603" s="40"/>
      <c r="N603" s="36"/>
    </row>
    <row r="604" spans="7:14" ht="15" customHeight="1" x14ac:dyDescent="0.25">
      <c r="G604" s="39"/>
      <c r="H604" s="36"/>
      <c r="I604" s="40"/>
      <c r="J604" s="36"/>
      <c r="K604" s="39"/>
      <c r="M604" s="40"/>
      <c r="N604" s="36"/>
    </row>
    <row r="605" spans="7:14" ht="15" customHeight="1" x14ac:dyDescent="0.25">
      <c r="G605" s="39"/>
      <c r="H605" s="36"/>
      <c r="I605" s="40"/>
      <c r="J605" s="36"/>
      <c r="K605" s="39"/>
      <c r="M605" s="40"/>
      <c r="N605" s="36"/>
    </row>
    <row r="606" spans="7:14" ht="15" customHeight="1" x14ac:dyDescent="0.25">
      <c r="G606" s="39"/>
      <c r="H606" s="36"/>
      <c r="I606" s="40"/>
      <c r="J606" s="36"/>
      <c r="K606" s="39"/>
      <c r="M606" s="40"/>
      <c r="N606" s="36"/>
    </row>
    <row r="607" spans="7:14" ht="15" customHeight="1" x14ac:dyDescent="0.25">
      <c r="G607" s="39"/>
      <c r="H607" s="36"/>
      <c r="I607" s="40"/>
      <c r="J607" s="36"/>
      <c r="K607" s="39"/>
      <c r="M607" s="40"/>
      <c r="N607" s="36"/>
    </row>
    <row r="608" spans="7:14" ht="15" customHeight="1" x14ac:dyDescent="0.25">
      <c r="G608" s="39"/>
      <c r="H608" s="36"/>
      <c r="I608" s="40"/>
      <c r="J608" s="36"/>
      <c r="K608" s="39"/>
      <c r="M608" s="40"/>
      <c r="N608" s="36"/>
    </row>
    <row r="609" spans="4:14" ht="15" customHeight="1" x14ac:dyDescent="0.25">
      <c r="G609" s="39"/>
      <c r="H609" s="36"/>
      <c r="I609" s="40"/>
      <c r="J609" s="36"/>
      <c r="K609" s="39"/>
      <c r="M609" s="40"/>
      <c r="N609" s="36"/>
    </row>
    <row r="610" spans="4:14" ht="15" customHeight="1" x14ac:dyDescent="0.25">
      <c r="G610" s="39"/>
      <c r="H610" s="36"/>
      <c r="I610" s="40"/>
      <c r="J610" s="36"/>
      <c r="K610" s="39"/>
      <c r="M610" s="40"/>
      <c r="N610" s="36"/>
    </row>
    <row r="611" spans="4:14" ht="15" customHeight="1" x14ac:dyDescent="0.25">
      <c r="G611" s="39"/>
      <c r="H611" s="36"/>
      <c r="I611" s="40"/>
      <c r="J611" s="36"/>
      <c r="K611" s="39"/>
      <c r="M611" s="40"/>
      <c r="N611" s="36"/>
    </row>
    <row r="612" spans="4:14" ht="15" customHeight="1" x14ac:dyDescent="0.25">
      <c r="G612" s="39"/>
      <c r="H612" s="36"/>
      <c r="I612" s="40"/>
      <c r="J612" s="36"/>
      <c r="K612" s="39"/>
      <c r="M612" s="40"/>
      <c r="N612" s="36"/>
    </row>
    <row r="613" spans="4:14" ht="15" customHeight="1" x14ac:dyDescent="0.25">
      <c r="G613" s="39"/>
      <c r="H613" s="36"/>
      <c r="I613" s="40"/>
      <c r="J613" s="36"/>
      <c r="K613" s="39"/>
      <c r="M613" s="40"/>
      <c r="N613" s="36"/>
    </row>
    <row r="614" spans="4:14" ht="15" customHeight="1" x14ac:dyDescent="0.25">
      <c r="G614" s="39"/>
      <c r="H614" s="36"/>
      <c r="I614" s="40"/>
      <c r="J614" s="36"/>
      <c r="K614" s="39"/>
      <c r="M614" s="40"/>
      <c r="N614" s="36"/>
    </row>
    <row r="615" spans="4:14" ht="15" customHeight="1" x14ac:dyDescent="0.25">
      <c r="G615" s="39"/>
      <c r="H615" s="36"/>
      <c r="I615" s="40"/>
      <c r="J615" s="36"/>
      <c r="K615" s="39"/>
      <c r="M615" s="40"/>
      <c r="N615" s="36"/>
    </row>
    <row r="616" spans="4:14" ht="15" customHeight="1" x14ac:dyDescent="0.25">
      <c r="G616" s="39"/>
      <c r="H616" s="36"/>
      <c r="I616" s="40"/>
      <c r="J616" s="36"/>
      <c r="K616" s="39"/>
      <c r="M616" s="40"/>
      <c r="N616" s="36"/>
    </row>
    <row r="617" spans="4:14" ht="15" customHeight="1" x14ac:dyDescent="0.25">
      <c r="G617" s="39"/>
      <c r="H617" s="36"/>
      <c r="I617" s="40"/>
      <c r="J617" s="36"/>
      <c r="K617" s="39"/>
      <c r="M617" s="40"/>
      <c r="N617" s="36"/>
    </row>
    <row r="618" spans="4:14" ht="15" customHeight="1" x14ac:dyDescent="0.25">
      <c r="G618" s="39"/>
      <c r="H618" s="36"/>
      <c r="I618" s="40"/>
      <c r="J618" s="36"/>
      <c r="K618" s="39"/>
      <c r="M618" s="40"/>
      <c r="N618" s="36"/>
    </row>
    <row r="619" spans="4:14" ht="15" customHeight="1" x14ac:dyDescent="0.25">
      <c r="D619" s="84">
        <v>13</v>
      </c>
      <c r="E619" s="84"/>
      <c r="F619" s="84"/>
      <c r="G619" s="84"/>
      <c r="H619" s="84"/>
      <c r="I619" s="84"/>
      <c r="J619" s="84"/>
      <c r="K619" s="84"/>
      <c r="L619" s="84"/>
      <c r="M619" s="84"/>
      <c r="N619" s="84"/>
    </row>
    <row r="620" spans="4:14" ht="15" customHeight="1" x14ac:dyDescent="0.25">
      <c r="D620" s="84" t="s">
        <v>0</v>
      </c>
      <c r="E620" s="84"/>
      <c r="F620" s="84"/>
      <c r="G620" s="84"/>
      <c r="H620" s="84"/>
      <c r="I620" s="84"/>
      <c r="J620" s="84"/>
      <c r="K620" s="84"/>
      <c r="L620" s="84"/>
      <c r="M620" s="84"/>
      <c r="N620" s="84"/>
    </row>
    <row r="621" spans="4:14" ht="15" customHeight="1" x14ac:dyDescent="0.25"/>
    <row r="622" spans="4:14" ht="15" customHeight="1" x14ac:dyDescent="0.25">
      <c r="D622" s="84" t="s">
        <v>1</v>
      </c>
      <c r="E622" s="84"/>
      <c r="F622" s="84"/>
      <c r="G622" s="84"/>
      <c r="H622" s="84"/>
      <c r="I622" s="84"/>
      <c r="J622" s="84"/>
      <c r="K622" s="84"/>
      <c r="L622" s="84"/>
      <c r="M622" s="84"/>
      <c r="N622" s="84"/>
    </row>
    <row r="623" spans="4:14" ht="15" customHeight="1" x14ac:dyDescent="0.25"/>
    <row r="624" spans="4:14" ht="15" customHeight="1" x14ac:dyDescent="0.25">
      <c r="D624" s="84" t="s">
        <v>274</v>
      </c>
      <c r="E624" s="84"/>
      <c r="F624" s="84"/>
      <c r="G624" s="84"/>
      <c r="H624" s="84"/>
      <c r="I624" s="84"/>
      <c r="J624" s="84"/>
      <c r="K624" s="84"/>
      <c r="L624" s="84"/>
      <c r="M624" s="84"/>
      <c r="N624" s="84"/>
    </row>
    <row r="625" spans="1:14" ht="15" customHeight="1" x14ac:dyDescent="0.25"/>
    <row r="626" spans="1:14" ht="15" customHeight="1" x14ac:dyDescent="0.25">
      <c r="D626" s="84" t="s">
        <v>114</v>
      </c>
      <c r="E626" s="84"/>
      <c r="F626" s="84"/>
      <c r="G626" s="84"/>
      <c r="H626" s="84"/>
      <c r="I626" s="84"/>
      <c r="J626" s="84"/>
      <c r="K626" s="84"/>
      <c r="L626" s="84"/>
      <c r="M626" s="84"/>
      <c r="N626" s="84"/>
    </row>
    <row r="627" spans="1:14" ht="15" customHeight="1" x14ac:dyDescent="0.25"/>
    <row r="628" spans="1:14" ht="15" customHeight="1" x14ac:dyDescent="0.25">
      <c r="D628" s="84" t="s">
        <v>115</v>
      </c>
      <c r="E628" s="84"/>
      <c r="F628" s="84"/>
      <c r="G628" s="84"/>
      <c r="H628" s="84"/>
      <c r="I628" s="84"/>
      <c r="J628" s="84"/>
      <c r="K628" s="84"/>
      <c r="L628" s="84"/>
      <c r="M628" s="84"/>
      <c r="N628" s="84"/>
    </row>
    <row r="629" spans="1:14" ht="15" customHeight="1" x14ac:dyDescent="0.25"/>
    <row r="630" spans="1:14" ht="15" customHeight="1" x14ac:dyDescent="0.25"/>
    <row r="631" spans="1:14" ht="15" customHeight="1" x14ac:dyDescent="0.25">
      <c r="H631" s="69">
        <v>2022</v>
      </c>
      <c r="J631" s="69">
        <v>2023</v>
      </c>
      <c r="K631" s="69"/>
      <c r="L631" s="37">
        <v>2023</v>
      </c>
      <c r="N631" s="69">
        <v>2024</v>
      </c>
    </row>
    <row r="632" spans="1:14" ht="15" customHeight="1" x14ac:dyDescent="0.25">
      <c r="H632" s="69" t="s">
        <v>4</v>
      </c>
      <c r="J632" s="69" t="s">
        <v>5</v>
      </c>
      <c r="K632" s="69"/>
      <c r="L632" s="38" t="s">
        <v>4</v>
      </c>
      <c r="M632" s="84" t="s">
        <v>5</v>
      </c>
      <c r="N632" s="84"/>
    </row>
    <row r="633" spans="1:14" ht="15" customHeight="1" x14ac:dyDescent="0.25">
      <c r="D633" s="35" t="s">
        <v>6</v>
      </c>
      <c r="H633" s="69"/>
      <c r="J633" s="69"/>
      <c r="K633" s="69"/>
      <c r="L633" s="38"/>
      <c r="M633" s="69"/>
      <c r="N633" s="69"/>
    </row>
    <row r="634" spans="1:14" ht="15" customHeight="1" x14ac:dyDescent="0.25">
      <c r="E634" s="35" t="s">
        <v>275</v>
      </c>
      <c r="H634" s="69"/>
      <c r="J634" s="69"/>
      <c r="K634" s="69"/>
      <c r="L634" s="38"/>
      <c r="M634" s="69"/>
      <c r="N634" s="69"/>
    </row>
    <row r="635" spans="1:14" ht="15" customHeight="1" x14ac:dyDescent="0.25">
      <c r="F635" s="35" t="s">
        <v>276</v>
      </c>
    </row>
    <row r="636" spans="1:14" ht="15" customHeight="1" x14ac:dyDescent="0.25"/>
    <row r="637" spans="1:14" ht="15" customHeight="1" x14ac:dyDescent="0.25">
      <c r="D637" s="35" t="s">
        <v>116</v>
      </c>
    </row>
    <row r="638" spans="1:14" ht="15" customHeight="1" x14ac:dyDescent="0.25">
      <c r="A638" s="72" t="s">
        <v>277</v>
      </c>
      <c r="E638" s="35" t="s">
        <v>278</v>
      </c>
      <c r="G638" s="39" t="s">
        <v>9</v>
      </c>
      <c r="H638" s="66">
        <v>55416</v>
      </c>
      <c r="I638" s="40" t="s">
        <v>9</v>
      </c>
      <c r="J638" s="66">
        <v>57416</v>
      </c>
      <c r="K638" s="40" t="s">
        <v>9</v>
      </c>
      <c r="L638" s="36">
        <v>57416</v>
      </c>
      <c r="M638" s="40" t="s">
        <v>9</v>
      </c>
      <c r="N638" s="36">
        <v>58416</v>
      </c>
    </row>
    <row r="639" spans="1:14" ht="15" customHeight="1" x14ac:dyDescent="0.25">
      <c r="A639" s="72" t="s">
        <v>279</v>
      </c>
      <c r="E639" s="35" t="s">
        <v>263</v>
      </c>
      <c r="H639" s="66">
        <v>127425</v>
      </c>
      <c r="I639" s="40"/>
      <c r="J639" s="66">
        <v>139788</v>
      </c>
      <c r="K639" s="36"/>
      <c r="L639" s="36">
        <v>0</v>
      </c>
      <c r="M639" s="36"/>
      <c r="N639" s="36">
        <v>220597</v>
      </c>
    </row>
    <row r="640" spans="1:14" ht="15" customHeight="1" x14ac:dyDescent="0.25">
      <c r="A640" s="72"/>
      <c r="E640" s="35" t="s">
        <v>280</v>
      </c>
      <c r="H640" s="66"/>
      <c r="I640" s="40"/>
      <c r="J640" s="66"/>
      <c r="K640" s="36"/>
      <c r="M640" s="36"/>
      <c r="N640" s="36">
        <v>0</v>
      </c>
    </row>
    <row r="641" spans="1:14" ht="15" customHeight="1" x14ac:dyDescent="0.25">
      <c r="A641" s="72" t="s">
        <v>281</v>
      </c>
      <c r="E641" s="35" t="s">
        <v>282</v>
      </c>
      <c r="H641" s="67">
        <v>5390</v>
      </c>
      <c r="I641" s="40"/>
      <c r="J641" s="67">
        <v>10000</v>
      </c>
      <c r="L641" s="43">
        <v>7200</v>
      </c>
      <c r="N641" s="43">
        <v>10000</v>
      </c>
    </row>
    <row r="642" spans="1:14" ht="15" customHeight="1" x14ac:dyDescent="0.25">
      <c r="H642" s="36"/>
      <c r="J642" s="45"/>
      <c r="N642" s="36"/>
    </row>
    <row r="643" spans="1:14" ht="15" customHeight="1" x14ac:dyDescent="0.25">
      <c r="E643" s="35" t="s">
        <v>283</v>
      </c>
      <c r="H643" s="36"/>
      <c r="J643" s="45"/>
      <c r="N643" s="36"/>
    </row>
    <row r="644" spans="1:14" ht="15" customHeight="1" thickBot="1" x14ac:dyDescent="0.3">
      <c r="F644" s="35" t="s">
        <v>273</v>
      </c>
      <c r="G644" s="39" t="s">
        <v>9</v>
      </c>
      <c r="H644" s="48">
        <f>SUM(H638:H642)</f>
        <v>188231</v>
      </c>
      <c r="I644" s="40" t="s">
        <v>9</v>
      </c>
      <c r="J644" s="48">
        <f>SUM(J638:J642)</f>
        <v>207204</v>
      </c>
      <c r="K644" s="40" t="s">
        <v>9</v>
      </c>
      <c r="L644" s="48">
        <f>SUM(L638:L642)</f>
        <v>64616</v>
      </c>
      <c r="M644" s="40" t="s">
        <v>9</v>
      </c>
      <c r="N644" s="48">
        <f>SUM(N638:N642)</f>
        <v>289013</v>
      </c>
    </row>
    <row r="645" spans="1:14" ht="15" customHeight="1" thickTop="1" x14ac:dyDescent="0.25">
      <c r="G645" s="39"/>
      <c r="H645" s="36"/>
      <c r="I645" s="40"/>
      <c r="J645" s="36"/>
      <c r="K645" s="40"/>
      <c r="M645" s="40"/>
      <c r="N645" s="36"/>
    </row>
    <row r="646" spans="1:14" ht="15" customHeight="1" x14ac:dyDescent="0.25">
      <c r="G646" s="39"/>
      <c r="H646" s="36"/>
      <c r="I646" s="40"/>
      <c r="J646" s="36"/>
      <c r="K646" s="40"/>
      <c r="M646" s="40"/>
      <c r="N646" s="36"/>
    </row>
    <row r="647" spans="1:14" ht="15" customHeight="1" x14ac:dyDescent="0.25">
      <c r="G647" s="39"/>
      <c r="H647" s="36"/>
      <c r="I647" s="40"/>
      <c r="J647" s="36"/>
      <c r="K647" s="40"/>
      <c r="M647" s="40"/>
      <c r="N647" s="36"/>
    </row>
    <row r="648" spans="1:14" ht="15" customHeight="1" x14ac:dyDescent="0.25">
      <c r="F648" s="35" t="s">
        <v>284</v>
      </c>
      <c r="G648" s="39"/>
      <c r="H648" s="36"/>
      <c r="I648" s="40"/>
      <c r="J648" s="36"/>
      <c r="K648" s="40"/>
      <c r="M648" s="40"/>
      <c r="N648" s="36"/>
    </row>
    <row r="649" spans="1:14" ht="15" customHeight="1" x14ac:dyDescent="0.25">
      <c r="G649" s="39"/>
      <c r="H649" s="36"/>
      <c r="I649" s="40"/>
      <c r="J649" s="36"/>
      <c r="K649" s="40"/>
      <c r="M649" s="40"/>
      <c r="N649" s="36"/>
    </row>
    <row r="650" spans="1:14" ht="15" customHeight="1" x14ac:dyDescent="0.25">
      <c r="G650" s="39"/>
      <c r="H650" s="36"/>
      <c r="I650" s="40"/>
      <c r="J650" s="36"/>
      <c r="K650" s="40"/>
      <c r="M650" s="40"/>
      <c r="N650" s="36"/>
    </row>
    <row r="651" spans="1:14" ht="15" customHeight="1" x14ac:dyDescent="0.25">
      <c r="G651" s="39"/>
      <c r="H651" s="36"/>
      <c r="I651" s="40"/>
      <c r="J651" s="36"/>
      <c r="K651" s="40"/>
      <c r="M651" s="40"/>
      <c r="N651" s="36"/>
    </row>
    <row r="652" spans="1:14" ht="15" customHeight="1" x14ac:dyDescent="0.25">
      <c r="G652" s="39"/>
      <c r="H652" s="36"/>
      <c r="I652" s="40"/>
      <c r="J652" s="36"/>
      <c r="K652" s="40"/>
      <c r="M652" s="40"/>
      <c r="N652" s="36"/>
    </row>
    <row r="653" spans="1:14" ht="15" customHeight="1" x14ac:dyDescent="0.25">
      <c r="G653" s="39"/>
      <c r="H653" s="36"/>
      <c r="I653" s="40"/>
      <c r="J653" s="36"/>
      <c r="K653" s="40"/>
      <c r="M653" s="40"/>
      <c r="N653" s="36"/>
    </row>
    <row r="654" spans="1:14" ht="15" customHeight="1" x14ac:dyDescent="0.25">
      <c r="G654" s="39"/>
      <c r="H654" s="36"/>
      <c r="I654" s="40"/>
      <c r="J654" s="36"/>
      <c r="K654" s="40"/>
      <c r="M654" s="40"/>
      <c r="N654" s="36"/>
    </row>
    <row r="655" spans="1:14" ht="15" customHeight="1" x14ac:dyDescent="0.25">
      <c r="G655" s="39"/>
      <c r="H655" s="36"/>
      <c r="I655" s="40"/>
      <c r="J655" s="36"/>
      <c r="K655" s="40"/>
      <c r="M655" s="40"/>
      <c r="N655" s="36"/>
    </row>
    <row r="656" spans="1:14" ht="15" customHeight="1" x14ac:dyDescent="0.25">
      <c r="G656" s="39"/>
      <c r="H656" s="36"/>
      <c r="I656" s="40"/>
      <c r="J656" s="36"/>
      <c r="K656" s="40"/>
      <c r="M656" s="40"/>
      <c r="N656" s="36"/>
    </row>
    <row r="657" spans="7:14" ht="15" customHeight="1" x14ac:dyDescent="0.25">
      <c r="G657" s="39"/>
      <c r="H657" s="36"/>
      <c r="I657" s="40"/>
      <c r="J657" s="36"/>
      <c r="K657" s="40"/>
      <c r="M657" s="40"/>
      <c r="N657" s="36"/>
    </row>
    <row r="658" spans="7:14" ht="15" customHeight="1" x14ac:dyDescent="0.25">
      <c r="G658" s="39"/>
      <c r="H658" s="36"/>
      <c r="I658" s="40"/>
      <c r="J658" s="36"/>
      <c r="K658" s="40"/>
      <c r="M658" s="40"/>
      <c r="N658" s="36"/>
    </row>
    <row r="659" spans="7:14" ht="15" customHeight="1" x14ac:dyDescent="0.25">
      <c r="G659" s="39"/>
      <c r="H659" s="36"/>
      <c r="I659" s="40"/>
      <c r="J659" s="36"/>
      <c r="K659" s="40"/>
      <c r="M659" s="40"/>
      <c r="N659" s="36"/>
    </row>
    <row r="660" spans="7:14" ht="15" customHeight="1" x14ac:dyDescent="0.25">
      <c r="G660" s="39"/>
      <c r="H660" s="36"/>
      <c r="I660" s="40"/>
      <c r="J660" s="36"/>
      <c r="K660" s="40"/>
      <c r="M660" s="40"/>
      <c r="N660" s="36"/>
    </row>
    <row r="661" spans="7:14" ht="15" customHeight="1" x14ac:dyDescent="0.25">
      <c r="G661" s="39"/>
      <c r="H661" s="36"/>
      <c r="I661" s="40"/>
      <c r="J661" s="36"/>
      <c r="K661" s="40"/>
      <c r="M661" s="40"/>
      <c r="N661" s="36"/>
    </row>
    <row r="662" spans="7:14" ht="15" customHeight="1" x14ac:dyDescent="0.25">
      <c r="G662" s="39"/>
      <c r="H662" s="36"/>
      <c r="I662" s="40"/>
      <c r="J662" s="36"/>
      <c r="K662" s="40"/>
      <c r="M662" s="40"/>
      <c r="N662" s="36"/>
    </row>
    <row r="663" spans="7:14" ht="15" customHeight="1" x14ac:dyDescent="0.25">
      <c r="G663" s="39"/>
      <c r="H663" s="36"/>
      <c r="I663" s="40"/>
      <c r="J663" s="36"/>
      <c r="K663" s="40"/>
      <c r="M663" s="40"/>
      <c r="N663" s="36"/>
    </row>
    <row r="664" spans="7:14" ht="15" customHeight="1" x14ac:dyDescent="0.25">
      <c r="G664" s="39"/>
      <c r="H664" s="36"/>
      <c r="I664" s="40"/>
      <c r="J664" s="36"/>
      <c r="K664" s="40"/>
      <c r="M664" s="40"/>
      <c r="N664" s="36"/>
    </row>
    <row r="665" spans="7:14" ht="15" customHeight="1" x14ac:dyDescent="0.25">
      <c r="G665" s="39"/>
      <c r="H665" s="36"/>
      <c r="I665" s="40"/>
      <c r="J665" s="36"/>
      <c r="K665" s="40"/>
      <c r="M665" s="40"/>
      <c r="N665" s="36"/>
    </row>
    <row r="666" spans="7:14" ht="15" customHeight="1" x14ac:dyDescent="0.25">
      <c r="G666" s="39"/>
      <c r="H666" s="36"/>
      <c r="I666" s="40"/>
      <c r="J666" s="36"/>
      <c r="K666" s="40"/>
      <c r="M666" s="40"/>
      <c r="N666" s="36"/>
    </row>
    <row r="667" spans="7:14" ht="15" customHeight="1" x14ac:dyDescent="0.25">
      <c r="G667" s="39"/>
      <c r="H667" s="36"/>
      <c r="I667" s="40"/>
      <c r="J667" s="36"/>
      <c r="K667" s="40"/>
      <c r="M667" s="40"/>
      <c r="N667" s="36"/>
    </row>
    <row r="668" spans="7:14" ht="15" customHeight="1" x14ac:dyDescent="0.25">
      <c r="G668" s="39"/>
      <c r="H668" s="36"/>
      <c r="I668" s="40"/>
      <c r="J668" s="36"/>
      <c r="K668" s="40"/>
      <c r="M668" s="40"/>
      <c r="N668" s="36"/>
    </row>
    <row r="669" spans="7:14" ht="15" customHeight="1" x14ac:dyDescent="0.25">
      <c r="G669" s="39"/>
      <c r="H669" s="36"/>
      <c r="I669" s="40"/>
      <c r="J669" s="36"/>
      <c r="K669" s="40"/>
      <c r="M669" s="40"/>
      <c r="N669" s="36"/>
    </row>
    <row r="670" spans="7:14" ht="15" customHeight="1" x14ac:dyDescent="0.25">
      <c r="G670" s="39"/>
      <c r="H670" s="36"/>
      <c r="I670" s="40"/>
      <c r="J670" s="36"/>
      <c r="K670" s="40"/>
      <c r="M670" s="40"/>
      <c r="N670" s="36"/>
    </row>
    <row r="671" spans="7:14" ht="15" customHeight="1" x14ac:dyDescent="0.25">
      <c r="G671" s="39"/>
      <c r="H671" s="36"/>
      <c r="I671" s="40"/>
      <c r="J671" s="36"/>
      <c r="K671" s="40"/>
      <c r="M671" s="40"/>
      <c r="N671" s="36"/>
    </row>
    <row r="672" spans="7:14" ht="15" customHeight="1" x14ac:dyDescent="0.25">
      <c r="G672" s="39"/>
      <c r="H672" s="36"/>
      <c r="I672" s="40"/>
      <c r="J672" s="36"/>
      <c r="K672" s="40"/>
      <c r="M672" s="40"/>
      <c r="N672" s="36"/>
    </row>
    <row r="673" spans="4:14" ht="15" customHeight="1" x14ac:dyDescent="0.25">
      <c r="G673" s="39"/>
      <c r="H673" s="36"/>
      <c r="I673" s="40"/>
      <c r="J673" s="36"/>
      <c r="K673" s="40"/>
      <c r="M673" s="40"/>
      <c r="N673" s="36"/>
    </row>
    <row r="674" spans="4:14" ht="15" customHeight="1" x14ac:dyDescent="0.25">
      <c r="G674" s="39"/>
      <c r="H674" s="36"/>
      <c r="I674" s="40"/>
      <c r="J674" s="36"/>
      <c r="K674" s="40"/>
      <c r="M674" s="40"/>
      <c r="N674" s="36"/>
    </row>
    <row r="675" spans="4:14" ht="15" customHeight="1" x14ac:dyDescent="0.25">
      <c r="G675" s="39"/>
      <c r="H675" s="36"/>
      <c r="I675" s="40"/>
      <c r="J675" s="36"/>
      <c r="K675" s="40"/>
      <c r="M675" s="40"/>
      <c r="N675" s="36"/>
    </row>
    <row r="676" spans="4:14" ht="15" customHeight="1" x14ac:dyDescent="0.25">
      <c r="G676" s="39"/>
      <c r="H676" s="36"/>
      <c r="I676" s="40"/>
      <c r="J676" s="36"/>
      <c r="K676" s="40"/>
      <c r="M676" s="40"/>
      <c r="N676" s="36"/>
    </row>
    <row r="677" spans="4:14" ht="15" customHeight="1" x14ac:dyDescent="0.25">
      <c r="G677" s="39"/>
      <c r="H677" s="36"/>
      <c r="I677" s="40"/>
      <c r="J677" s="36"/>
      <c r="K677" s="40"/>
      <c r="M677" s="40"/>
      <c r="N677" s="36"/>
    </row>
    <row r="678" spans="4:14" ht="15" customHeight="1" x14ac:dyDescent="0.25">
      <c r="D678" s="84">
        <v>14</v>
      </c>
      <c r="E678" s="84"/>
      <c r="F678" s="84"/>
      <c r="G678" s="84"/>
      <c r="H678" s="84"/>
      <c r="I678" s="84"/>
      <c r="J678" s="84"/>
      <c r="K678" s="84"/>
      <c r="L678" s="84"/>
      <c r="M678" s="84"/>
      <c r="N678" s="84"/>
    </row>
    <row r="679" spans="4:14" ht="15" customHeight="1" x14ac:dyDescent="0.25">
      <c r="D679" s="84" t="s">
        <v>0</v>
      </c>
      <c r="E679" s="84"/>
      <c r="F679" s="84"/>
      <c r="G679" s="84"/>
      <c r="H679" s="84"/>
      <c r="I679" s="84"/>
      <c r="J679" s="84"/>
      <c r="K679" s="84"/>
      <c r="L679" s="84"/>
      <c r="M679" s="84"/>
      <c r="N679" s="84"/>
    </row>
    <row r="680" spans="4:14" ht="15" customHeight="1" x14ac:dyDescent="0.25"/>
    <row r="681" spans="4:14" ht="15" customHeight="1" x14ac:dyDescent="0.25">
      <c r="D681" s="84" t="s">
        <v>1</v>
      </c>
      <c r="E681" s="84"/>
      <c r="F681" s="84"/>
      <c r="G681" s="84"/>
      <c r="H681" s="84"/>
      <c r="I681" s="84"/>
      <c r="J681" s="84"/>
      <c r="K681" s="84"/>
      <c r="L681" s="84"/>
      <c r="M681" s="84"/>
      <c r="N681" s="84"/>
    </row>
    <row r="682" spans="4:14" ht="15" customHeight="1" x14ac:dyDescent="0.25"/>
    <row r="683" spans="4:14" ht="15" customHeight="1" x14ac:dyDescent="0.25">
      <c r="D683" s="84" t="s">
        <v>285</v>
      </c>
      <c r="E683" s="84"/>
      <c r="F683" s="84"/>
      <c r="G683" s="84"/>
      <c r="H683" s="84"/>
      <c r="I683" s="84"/>
      <c r="J683" s="84"/>
      <c r="K683" s="84"/>
      <c r="L683" s="84"/>
      <c r="M683" s="84"/>
      <c r="N683" s="84"/>
    </row>
    <row r="684" spans="4:14" ht="15" customHeight="1" x14ac:dyDescent="0.25"/>
    <row r="685" spans="4:14" ht="15" customHeight="1" x14ac:dyDescent="0.25">
      <c r="D685" s="84" t="s">
        <v>114</v>
      </c>
      <c r="E685" s="84"/>
      <c r="F685" s="84"/>
      <c r="G685" s="84"/>
      <c r="H685" s="84"/>
      <c r="I685" s="84"/>
      <c r="J685" s="84"/>
      <c r="K685" s="84"/>
      <c r="L685" s="84"/>
      <c r="M685" s="84"/>
      <c r="N685" s="84"/>
    </row>
    <row r="686" spans="4:14" ht="15" customHeight="1" x14ac:dyDescent="0.25"/>
    <row r="687" spans="4:14" ht="15" customHeight="1" x14ac:dyDescent="0.25">
      <c r="D687" s="84" t="s">
        <v>115</v>
      </c>
      <c r="E687" s="84"/>
      <c r="F687" s="84"/>
      <c r="G687" s="84"/>
      <c r="H687" s="84"/>
      <c r="I687" s="84"/>
      <c r="J687" s="84"/>
      <c r="K687" s="84"/>
      <c r="L687" s="84"/>
      <c r="M687" s="84"/>
      <c r="N687" s="84"/>
    </row>
    <row r="688" spans="4:14" ht="15" customHeight="1" x14ac:dyDescent="0.25"/>
    <row r="689" spans="1:14" ht="15" customHeight="1" x14ac:dyDescent="0.25"/>
    <row r="690" spans="1:14" ht="15" customHeight="1" x14ac:dyDescent="0.25">
      <c r="H690" s="69">
        <v>2022</v>
      </c>
      <c r="J690" s="69">
        <v>2023</v>
      </c>
      <c r="K690" s="69"/>
      <c r="L690" s="37">
        <v>2023</v>
      </c>
      <c r="N690" s="69">
        <v>2024</v>
      </c>
    </row>
    <row r="691" spans="1:14" ht="15" customHeight="1" x14ac:dyDescent="0.25">
      <c r="H691" s="69" t="s">
        <v>4</v>
      </c>
      <c r="J691" s="69" t="s">
        <v>5</v>
      </c>
      <c r="K691" s="69"/>
      <c r="L691" s="38" t="s">
        <v>4</v>
      </c>
      <c r="M691" s="84" t="s">
        <v>5</v>
      </c>
      <c r="N691" s="84"/>
    </row>
    <row r="692" spans="1:14" ht="15" customHeight="1" x14ac:dyDescent="0.25"/>
    <row r="693" spans="1:14" ht="15" customHeight="1" x14ac:dyDescent="0.25"/>
    <row r="694" spans="1:14" ht="15" customHeight="1" x14ac:dyDescent="0.25">
      <c r="D694" s="35" t="s">
        <v>116</v>
      </c>
    </row>
    <row r="695" spans="1:14" ht="15" customHeight="1" x14ac:dyDescent="0.25">
      <c r="A695" s="72" t="s">
        <v>286</v>
      </c>
      <c r="E695" s="35" t="s">
        <v>20</v>
      </c>
      <c r="G695" s="39" t="s">
        <v>9</v>
      </c>
      <c r="H695" s="66">
        <v>143650</v>
      </c>
      <c r="I695" s="40" t="s">
        <v>9</v>
      </c>
      <c r="J695" s="66">
        <v>146188</v>
      </c>
      <c r="K695" s="40" t="s">
        <v>9</v>
      </c>
      <c r="L695" s="36">
        <v>149000</v>
      </c>
      <c r="M695" s="40" t="s">
        <v>9</v>
      </c>
      <c r="N695" s="36">
        <v>152912</v>
      </c>
    </row>
    <row r="696" spans="1:14" ht="15" customHeight="1" x14ac:dyDescent="0.25">
      <c r="A696" s="72" t="s">
        <v>287</v>
      </c>
      <c r="E696" s="35" t="s">
        <v>288</v>
      </c>
      <c r="G696" s="39"/>
      <c r="H696" s="66">
        <v>59632</v>
      </c>
      <c r="I696" s="40"/>
      <c r="J696" s="66">
        <v>70000</v>
      </c>
      <c r="K696" s="40"/>
      <c r="L696" s="36">
        <v>70000</v>
      </c>
      <c r="M696" s="40"/>
      <c r="N696" s="36">
        <v>80000</v>
      </c>
    </row>
    <row r="697" spans="1:14" ht="15" customHeight="1" x14ac:dyDescent="0.25">
      <c r="A697" s="72" t="s">
        <v>289</v>
      </c>
      <c r="E697" s="35" t="s">
        <v>263</v>
      </c>
      <c r="H697" s="66">
        <v>72115</v>
      </c>
      <c r="I697" s="36"/>
      <c r="J697" s="66">
        <v>76413</v>
      </c>
      <c r="K697" s="36"/>
      <c r="L697" s="36">
        <v>68000</v>
      </c>
      <c r="M697" s="36"/>
      <c r="N697" s="36">
        <v>61000</v>
      </c>
    </row>
    <row r="698" spans="1:14" ht="15" customHeight="1" x14ac:dyDescent="0.25">
      <c r="A698" s="72" t="s">
        <v>290</v>
      </c>
      <c r="E698" s="35" t="s">
        <v>36</v>
      </c>
      <c r="H698" s="66">
        <v>28983</v>
      </c>
      <c r="J698" s="66">
        <v>32500</v>
      </c>
      <c r="L698" s="36">
        <v>33000</v>
      </c>
      <c r="N698" s="36">
        <v>35000</v>
      </c>
    </row>
    <row r="699" spans="1:14" ht="15" customHeight="1" x14ac:dyDescent="0.25">
      <c r="A699" s="72"/>
      <c r="E699" s="35" t="s">
        <v>291</v>
      </c>
      <c r="H699" s="66">
        <v>9180</v>
      </c>
      <c r="J699" s="66">
        <v>22033</v>
      </c>
      <c r="L699" s="36">
        <v>23355</v>
      </c>
      <c r="N699" s="36">
        <v>0</v>
      </c>
    </row>
    <row r="700" spans="1:14" ht="15" customHeight="1" x14ac:dyDescent="0.25">
      <c r="A700" s="72"/>
      <c r="E700" s="35" t="s">
        <v>292</v>
      </c>
      <c r="H700" s="66"/>
      <c r="J700" s="66"/>
      <c r="N700" s="36">
        <v>4000</v>
      </c>
    </row>
    <row r="701" spans="1:14" ht="15" customHeight="1" x14ac:dyDescent="0.25">
      <c r="A701" s="72" t="s">
        <v>293</v>
      </c>
      <c r="E701" s="35" t="s">
        <v>207</v>
      </c>
      <c r="H701" s="66">
        <v>7782</v>
      </c>
      <c r="J701" s="66">
        <v>8000</v>
      </c>
      <c r="L701" s="36">
        <v>8300</v>
      </c>
      <c r="N701" s="36">
        <v>12000</v>
      </c>
    </row>
    <row r="702" spans="1:14" ht="15" customHeight="1" x14ac:dyDescent="0.25">
      <c r="A702" s="72" t="s">
        <v>294</v>
      </c>
      <c r="E702" s="35" t="s">
        <v>295</v>
      </c>
      <c r="H702" s="67">
        <v>7000</v>
      </c>
      <c r="J702" s="67">
        <v>8000</v>
      </c>
      <c r="L702" s="43">
        <v>7000</v>
      </c>
      <c r="N702" s="43">
        <v>8000</v>
      </c>
    </row>
    <row r="703" spans="1:14" ht="15" customHeight="1" x14ac:dyDescent="0.25">
      <c r="H703" s="36"/>
      <c r="J703" s="36"/>
      <c r="N703" s="36"/>
    </row>
    <row r="704" spans="1:14" ht="15" customHeight="1" x14ac:dyDescent="0.25">
      <c r="E704" s="35" t="s">
        <v>296</v>
      </c>
      <c r="H704" s="36"/>
      <c r="J704" s="36"/>
      <c r="N704" s="36"/>
    </row>
    <row r="705" spans="6:14" ht="15" customHeight="1" thickBot="1" x14ac:dyDescent="0.3">
      <c r="F705" s="35" t="s">
        <v>273</v>
      </c>
      <c r="G705" s="39" t="s">
        <v>9</v>
      </c>
      <c r="H705" s="44">
        <f>SUM(H695:H703)</f>
        <v>328342</v>
      </c>
      <c r="I705" s="40" t="s">
        <v>9</v>
      </c>
      <c r="J705" s="48">
        <f>SUM(J695:J702)</f>
        <v>363134</v>
      </c>
      <c r="K705" s="40" t="s">
        <v>9</v>
      </c>
      <c r="L705" s="44">
        <f>SUM(L695:L703)</f>
        <v>358655</v>
      </c>
      <c r="M705" s="40" t="s">
        <v>9</v>
      </c>
      <c r="N705" s="48">
        <f>SUM(N695:N702)</f>
        <v>352912</v>
      </c>
    </row>
    <row r="706" spans="6:14" ht="15" customHeight="1" thickTop="1" x14ac:dyDescent="0.25">
      <c r="G706" s="39"/>
      <c r="H706" s="36"/>
      <c r="I706" s="40"/>
      <c r="J706" s="36"/>
      <c r="K706" s="40"/>
      <c r="M706" s="40"/>
      <c r="N706" s="36"/>
    </row>
    <row r="707" spans="6:14" ht="15" customHeight="1" x14ac:dyDescent="0.25">
      <c r="G707" s="39"/>
      <c r="H707" s="36"/>
      <c r="I707" s="40"/>
      <c r="J707" s="36"/>
      <c r="K707" s="40"/>
      <c r="M707" s="40"/>
      <c r="N707" s="36"/>
    </row>
    <row r="708" spans="6:14" ht="15" customHeight="1" x14ac:dyDescent="0.25">
      <c r="G708" s="39"/>
      <c r="H708" s="36"/>
      <c r="I708" s="40"/>
      <c r="J708" s="36"/>
      <c r="K708" s="40"/>
      <c r="M708" s="40"/>
      <c r="N708" s="36"/>
    </row>
    <row r="709" spans="6:14" ht="15" customHeight="1" x14ac:dyDescent="0.25">
      <c r="G709" s="39"/>
      <c r="H709" s="36"/>
      <c r="I709" s="40"/>
      <c r="J709" s="36"/>
      <c r="K709" s="40"/>
      <c r="M709" s="40"/>
      <c r="N709" s="36"/>
    </row>
    <row r="710" spans="6:14" ht="15" customHeight="1" x14ac:dyDescent="0.25">
      <c r="G710" s="39"/>
      <c r="H710" s="36"/>
      <c r="I710" s="40"/>
      <c r="J710" s="36"/>
      <c r="K710" s="40"/>
      <c r="M710" s="40"/>
      <c r="N710" s="36"/>
    </row>
    <row r="711" spans="6:14" ht="15" customHeight="1" x14ac:dyDescent="0.25">
      <c r="G711" s="39"/>
      <c r="H711" s="36"/>
      <c r="I711" s="40"/>
      <c r="J711" s="36"/>
      <c r="K711" s="40"/>
      <c r="M711" s="40"/>
      <c r="N711" s="36"/>
    </row>
    <row r="712" spans="6:14" ht="15" customHeight="1" x14ac:dyDescent="0.25">
      <c r="G712" s="39"/>
      <c r="H712" s="36"/>
      <c r="I712" s="40"/>
      <c r="J712" s="36"/>
      <c r="K712" s="40"/>
      <c r="M712" s="40"/>
      <c r="N712" s="36"/>
    </row>
    <row r="713" spans="6:14" ht="15" customHeight="1" x14ac:dyDescent="0.25">
      <c r="G713" s="39"/>
      <c r="H713" s="36"/>
      <c r="I713" s="40"/>
      <c r="J713" s="36"/>
      <c r="K713" s="40"/>
      <c r="M713" s="40"/>
      <c r="N713" s="36"/>
    </row>
    <row r="714" spans="6:14" ht="15" customHeight="1" x14ac:dyDescent="0.25">
      <c r="G714" s="39"/>
      <c r="H714" s="36"/>
      <c r="I714" s="40"/>
      <c r="J714" s="36"/>
      <c r="K714" s="40"/>
      <c r="M714" s="40"/>
      <c r="N714" s="36"/>
    </row>
    <row r="715" spans="6:14" ht="15" customHeight="1" x14ac:dyDescent="0.25">
      <c r="G715" s="39"/>
      <c r="H715" s="36"/>
      <c r="I715" s="40"/>
      <c r="J715" s="36"/>
      <c r="K715" s="40"/>
      <c r="M715" s="40"/>
      <c r="N715" s="36"/>
    </row>
    <row r="716" spans="6:14" ht="15" customHeight="1" x14ac:dyDescent="0.25">
      <c r="G716" s="39"/>
      <c r="H716" s="36"/>
      <c r="I716" s="40"/>
      <c r="J716" s="36"/>
      <c r="K716" s="40"/>
      <c r="M716" s="40"/>
      <c r="N716" s="36"/>
    </row>
    <row r="717" spans="6:14" ht="15" customHeight="1" x14ac:dyDescent="0.25">
      <c r="G717" s="39"/>
      <c r="H717" s="36"/>
      <c r="I717" s="40"/>
      <c r="J717" s="36"/>
      <c r="K717" s="40"/>
      <c r="M717" s="40"/>
      <c r="N717" s="36"/>
    </row>
    <row r="718" spans="6:14" ht="15" customHeight="1" x14ac:dyDescent="0.25">
      <c r="G718" s="39"/>
      <c r="H718" s="36"/>
      <c r="I718" s="40"/>
      <c r="J718" s="36"/>
      <c r="K718" s="40"/>
      <c r="M718" s="40"/>
      <c r="N718" s="36"/>
    </row>
    <row r="719" spans="6:14" ht="15" customHeight="1" x14ac:dyDescent="0.25">
      <c r="G719" s="39"/>
      <c r="H719" s="36"/>
      <c r="I719" s="40"/>
      <c r="J719" s="36"/>
      <c r="K719" s="40"/>
      <c r="M719" s="40"/>
      <c r="N719" s="36"/>
    </row>
    <row r="720" spans="6:14" ht="15" customHeight="1" x14ac:dyDescent="0.25">
      <c r="G720" s="39"/>
      <c r="H720" s="36"/>
      <c r="I720" s="40"/>
      <c r="J720" s="36"/>
      <c r="K720" s="40"/>
      <c r="M720" s="40"/>
      <c r="N720" s="36"/>
    </row>
    <row r="721" spans="4:14" ht="15" customHeight="1" x14ac:dyDescent="0.25">
      <c r="G721" s="39"/>
      <c r="H721" s="36"/>
      <c r="I721" s="40"/>
      <c r="J721" s="36"/>
      <c r="K721" s="40"/>
      <c r="M721" s="40"/>
      <c r="N721" s="36"/>
    </row>
    <row r="722" spans="4:14" ht="15" customHeight="1" x14ac:dyDescent="0.25">
      <c r="G722" s="39"/>
      <c r="H722" s="36"/>
      <c r="I722" s="40"/>
      <c r="J722" s="36"/>
      <c r="K722" s="40"/>
      <c r="M722" s="40"/>
      <c r="N722" s="36"/>
    </row>
    <row r="723" spans="4:14" ht="15" customHeight="1" x14ac:dyDescent="0.25">
      <c r="G723" s="39"/>
      <c r="H723" s="36"/>
      <c r="I723" s="40"/>
      <c r="J723" s="36"/>
      <c r="K723" s="40"/>
      <c r="M723" s="40"/>
      <c r="N723" s="36"/>
    </row>
    <row r="724" spans="4:14" ht="15" customHeight="1" x14ac:dyDescent="0.25">
      <c r="G724" s="39"/>
      <c r="H724" s="36"/>
      <c r="I724" s="40"/>
      <c r="J724" s="36"/>
      <c r="K724" s="40"/>
      <c r="M724" s="40"/>
      <c r="N724" s="36"/>
    </row>
    <row r="725" spans="4:14" ht="15" customHeight="1" x14ac:dyDescent="0.25">
      <c r="G725" s="39"/>
      <c r="H725" s="36"/>
      <c r="I725" s="40"/>
      <c r="J725" s="36"/>
      <c r="K725" s="40"/>
      <c r="M725" s="40"/>
      <c r="N725" s="36"/>
    </row>
    <row r="726" spans="4:14" ht="15" customHeight="1" x14ac:dyDescent="0.25">
      <c r="G726" s="39"/>
      <c r="H726" s="36"/>
      <c r="I726" s="40"/>
      <c r="J726" s="36"/>
      <c r="K726" s="40"/>
      <c r="M726" s="40"/>
      <c r="N726" s="36"/>
    </row>
    <row r="727" spans="4:14" ht="15" customHeight="1" x14ac:dyDescent="0.25">
      <c r="G727" s="39"/>
      <c r="H727" s="36"/>
      <c r="I727" s="40"/>
      <c r="J727" s="36"/>
      <c r="K727" s="40"/>
      <c r="M727" s="40"/>
      <c r="N727" s="36"/>
    </row>
    <row r="728" spans="4:14" ht="15" customHeight="1" x14ac:dyDescent="0.25">
      <c r="G728" s="39"/>
      <c r="H728" s="36"/>
      <c r="I728" s="40"/>
      <c r="J728" s="36"/>
      <c r="K728" s="40"/>
      <c r="M728" s="40"/>
      <c r="N728" s="36"/>
    </row>
    <row r="729" spans="4:14" ht="15" customHeight="1" x14ac:dyDescent="0.25">
      <c r="G729" s="39"/>
      <c r="H729" s="36"/>
      <c r="I729" s="40"/>
      <c r="J729" s="36"/>
      <c r="K729" s="40"/>
      <c r="M729" s="40"/>
      <c r="N729" s="36"/>
    </row>
    <row r="730" spans="4:14" ht="15" customHeight="1" x14ac:dyDescent="0.25">
      <c r="G730" s="39"/>
      <c r="H730" s="36"/>
      <c r="I730" s="40"/>
      <c r="J730" s="36"/>
      <c r="K730" s="40"/>
      <c r="M730" s="40"/>
      <c r="N730" s="36"/>
    </row>
    <row r="731" spans="4:14" ht="15" customHeight="1" x14ac:dyDescent="0.25">
      <c r="G731" s="39"/>
      <c r="H731" s="36"/>
      <c r="I731" s="40"/>
      <c r="J731" s="36"/>
      <c r="K731" s="40"/>
      <c r="M731" s="40"/>
      <c r="N731" s="36"/>
    </row>
    <row r="732" spans="4:14" ht="15" customHeight="1" x14ac:dyDescent="0.25">
      <c r="G732" s="39"/>
      <c r="H732" s="36"/>
      <c r="I732" s="40"/>
      <c r="J732" s="36"/>
      <c r="K732" s="40"/>
      <c r="M732" s="40"/>
      <c r="N732" s="36"/>
    </row>
    <row r="733" spans="4:14" ht="15" customHeight="1" x14ac:dyDescent="0.25">
      <c r="G733" s="39"/>
      <c r="H733" s="36"/>
      <c r="I733" s="40"/>
      <c r="J733" s="36"/>
      <c r="K733" s="40"/>
      <c r="M733" s="40"/>
      <c r="N733" s="36"/>
    </row>
    <row r="734" spans="4:14" ht="15" customHeight="1" x14ac:dyDescent="0.25">
      <c r="G734" s="39"/>
      <c r="H734" s="36"/>
      <c r="I734" s="40"/>
      <c r="J734" s="36"/>
      <c r="K734" s="40"/>
      <c r="M734" s="40"/>
      <c r="N734" s="36"/>
    </row>
    <row r="735" spans="4:14" ht="15" customHeight="1" x14ac:dyDescent="0.25">
      <c r="G735" s="39"/>
      <c r="H735" s="36"/>
      <c r="I735" s="40"/>
      <c r="J735" s="36"/>
      <c r="K735" s="40"/>
      <c r="M735" s="40"/>
      <c r="N735" s="36"/>
    </row>
    <row r="736" spans="4:14" ht="15" customHeight="1" x14ac:dyDescent="0.25">
      <c r="D736" s="84">
        <v>15</v>
      </c>
      <c r="E736" s="84"/>
      <c r="F736" s="84"/>
      <c r="G736" s="84"/>
      <c r="H736" s="84"/>
      <c r="I736" s="84"/>
      <c r="J736" s="84"/>
      <c r="K736" s="84"/>
      <c r="L736" s="84"/>
      <c r="M736" s="84"/>
      <c r="N736" s="84"/>
    </row>
    <row r="737" spans="4:14" ht="15" customHeight="1" x14ac:dyDescent="0.25">
      <c r="D737" s="84" t="s">
        <v>0</v>
      </c>
      <c r="E737" s="84"/>
      <c r="F737" s="84"/>
      <c r="G737" s="84"/>
      <c r="H737" s="84"/>
      <c r="I737" s="84"/>
      <c r="J737" s="84"/>
      <c r="K737" s="84"/>
      <c r="L737" s="84"/>
      <c r="M737" s="84"/>
      <c r="N737" s="84"/>
    </row>
    <row r="738" spans="4:14" ht="15" customHeight="1" x14ac:dyDescent="0.25"/>
    <row r="739" spans="4:14" ht="15" customHeight="1" x14ac:dyDescent="0.25">
      <c r="D739" s="84" t="s">
        <v>1</v>
      </c>
      <c r="E739" s="84"/>
      <c r="F739" s="84"/>
      <c r="G739" s="84"/>
      <c r="H739" s="84"/>
      <c r="I739" s="84"/>
      <c r="J739" s="84"/>
      <c r="K739" s="84"/>
      <c r="L739" s="84"/>
      <c r="M739" s="84"/>
      <c r="N739" s="84"/>
    </row>
    <row r="740" spans="4:14" ht="15" customHeight="1" x14ac:dyDescent="0.25"/>
    <row r="741" spans="4:14" ht="15" customHeight="1" x14ac:dyDescent="0.25">
      <c r="D741" s="84" t="s">
        <v>297</v>
      </c>
      <c r="E741" s="84"/>
      <c r="F741" s="84"/>
      <c r="G741" s="84"/>
      <c r="H741" s="84"/>
      <c r="I741" s="84"/>
      <c r="J741" s="84"/>
      <c r="K741" s="84"/>
      <c r="L741" s="84"/>
      <c r="M741" s="84"/>
      <c r="N741" s="84"/>
    </row>
    <row r="742" spans="4:14" ht="15" customHeight="1" x14ac:dyDescent="0.25"/>
    <row r="743" spans="4:14" ht="15" customHeight="1" x14ac:dyDescent="0.25">
      <c r="D743" s="84" t="s">
        <v>114</v>
      </c>
      <c r="E743" s="84"/>
      <c r="F743" s="84"/>
      <c r="G743" s="84"/>
      <c r="H743" s="84"/>
      <c r="I743" s="84"/>
      <c r="J743" s="84"/>
      <c r="K743" s="84"/>
      <c r="L743" s="84"/>
      <c r="M743" s="84"/>
      <c r="N743" s="84"/>
    </row>
    <row r="744" spans="4:14" ht="15" customHeight="1" x14ac:dyDescent="0.25"/>
    <row r="745" spans="4:14" ht="15" customHeight="1" x14ac:dyDescent="0.25">
      <c r="D745" s="84" t="s">
        <v>115</v>
      </c>
      <c r="E745" s="84"/>
      <c r="F745" s="84"/>
      <c r="G745" s="84"/>
      <c r="H745" s="84"/>
      <c r="I745" s="84"/>
      <c r="J745" s="84"/>
      <c r="K745" s="84"/>
      <c r="L745" s="84"/>
      <c r="M745" s="84"/>
      <c r="N745" s="84"/>
    </row>
    <row r="746" spans="4:14" ht="15" customHeight="1" x14ac:dyDescent="0.25"/>
    <row r="747" spans="4:14" ht="15" customHeight="1" x14ac:dyDescent="0.25"/>
    <row r="748" spans="4:14" ht="15" customHeight="1" x14ac:dyDescent="0.25">
      <c r="H748" s="69">
        <v>2022</v>
      </c>
      <c r="J748" s="69">
        <v>2023</v>
      </c>
      <c r="K748" s="69"/>
      <c r="L748" s="37">
        <v>2023</v>
      </c>
      <c r="N748" s="69">
        <v>2024</v>
      </c>
    </row>
    <row r="749" spans="4:14" ht="15" customHeight="1" x14ac:dyDescent="0.25">
      <c r="H749" s="69" t="s">
        <v>4</v>
      </c>
      <c r="J749" s="69" t="s">
        <v>5</v>
      </c>
      <c r="K749" s="69"/>
      <c r="L749" s="38" t="s">
        <v>298</v>
      </c>
      <c r="M749" s="84" t="s">
        <v>5</v>
      </c>
      <c r="N749" s="84"/>
    </row>
    <row r="750" spans="4:14" ht="15" customHeight="1" x14ac:dyDescent="0.25"/>
    <row r="751" spans="4:14" ht="15" customHeight="1" x14ac:dyDescent="0.25"/>
    <row r="752" spans="4:14" ht="15" customHeight="1" x14ac:dyDescent="0.25">
      <c r="D752" s="35" t="s">
        <v>116</v>
      </c>
      <c r="K752" s="36"/>
    </row>
    <row r="753" spans="1:14" ht="15" customHeight="1" x14ac:dyDescent="0.25">
      <c r="A753" s="72" t="s">
        <v>299</v>
      </c>
      <c r="E753" s="35" t="s">
        <v>300</v>
      </c>
      <c r="G753" s="39" t="s">
        <v>9</v>
      </c>
      <c r="H753" s="36">
        <v>55416</v>
      </c>
      <c r="I753" s="40" t="s">
        <v>9</v>
      </c>
      <c r="J753" s="36">
        <v>57416</v>
      </c>
      <c r="K753" s="39" t="s">
        <v>9</v>
      </c>
      <c r="L753" s="36">
        <v>57416</v>
      </c>
      <c r="M753" s="39" t="s">
        <v>9</v>
      </c>
      <c r="N753" s="36">
        <v>58416</v>
      </c>
    </row>
    <row r="754" spans="1:14" ht="15" customHeight="1" x14ac:dyDescent="0.25">
      <c r="A754" s="72" t="s">
        <v>301</v>
      </c>
      <c r="E754" s="35" t="s">
        <v>263</v>
      </c>
      <c r="H754" s="36">
        <v>72020</v>
      </c>
      <c r="I754" s="36"/>
      <c r="J754" s="36">
        <v>80280</v>
      </c>
      <c r="K754" s="36"/>
      <c r="L754" s="36">
        <v>83280</v>
      </c>
      <c r="M754" s="36"/>
      <c r="N754" s="36">
        <v>85280</v>
      </c>
    </row>
    <row r="755" spans="1:14" ht="15" customHeight="1" x14ac:dyDescent="0.25">
      <c r="A755" s="72" t="s">
        <v>302</v>
      </c>
      <c r="E755" s="35" t="s">
        <v>207</v>
      </c>
      <c r="H755" s="36">
        <v>3402</v>
      </c>
      <c r="J755" s="36">
        <v>4500</v>
      </c>
      <c r="K755" s="36"/>
      <c r="L755" s="36">
        <v>7500</v>
      </c>
      <c r="N755" s="36">
        <v>4500</v>
      </c>
    </row>
    <row r="756" spans="1:14" ht="15" customHeight="1" x14ac:dyDescent="0.25">
      <c r="A756" s="72" t="s">
        <v>303</v>
      </c>
      <c r="E756" s="35" t="s">
        <v>304</v>
      </c>
      <c r="H756" s="36">
        <v>9235</v>
      </c>
      <c r="J756" s="36">
        <v>11500</v>
      </c>
      <c r="K756" s="36"/>
      <c r="L756" s="36">
        <v>11439</v>
      </c>
      <c r="N756" s="36">
        <v>11500</v>
      </c>
    </row>
    <row r="757" spans="1:14" ht="15" customHeight="1" x14ac:dyDescent="0.25">
      <c r="A757" s="72" t="s">
        <v>305</v>
      </c>
      <c r="E757" s="35" t="s">
        <v>306</v>
      </c>
      <c r="H757" s="36">
        <v>516</v>
      </c>
      <c r="J757" s="36">
        <v>3000</v>
      </c>
      <c r="K757" s="36"/>
      <c r="L757" s="36">
        <v>1000</v>
      </c>
      <c r="N757" s="36">
        <v>3000</v>
      </c>
    </row>
    <row r="758" spans="1:14" ht="15" customHeight="1" x14ac:dyDescent="0.25">
      <c r="E758" s="35" t="s">
        <v>307</v>
      </c>
      <c r="H758" s="36"/>
      <c r="J758" s="36"/>
      <c r="K758" s="36"/>
      <c r="N758" s="36"/>
    </row>
    <row r="759" spans="1:14" ht="15" customHeight="1" x14ac:dyDescent="0.25">
      <c r="A759" s="72" t="s">
        <v>308</v>
      </c>
      <c r="E759" s="35" t="s">
        <v>309</v>
      </c>
      <c r="H759" s="36">
        <v>0</v>
      </c>
      <c r="J759" s="36">
        <v>3000</v>
      </c>
      <c r="K759" s="36"/>
      <c r="L759" s="36">
        <v>3000</v>
      </c>
      <c r="N759" s="36">
        <v>3000</v>
      </c>
    </row>
    <row r="760" spans="1:14" ht="15" customHeight="1" x14ac:dyDescent="0.25">
      <c r="A760" s="72" t="s">
        <v>310</v>
      </c>
      <c r="E760" s="35" t="s">
        <v>311</v>
      </c>
      <c r="H760" s="43">
        <v>0</v>
      </c>
      <c r="J760" s="43">
        <v>6030</v>
      </c>
      <c r="K760" s="36"/>
      <c r="L760" s="41">
        <v>6030</v>
      </c>
      <c r="N760" s="43">
        <v>6030</v>
      </c>
    </row>
    <row r="761" spans="1:14" ht="15" customHeight="1" x14ac:dyDescent="0.25">
      <c r="H761" s="36" t="s">
        <v>11</v>
      </c>
      <c r="J761" s="36"/>
      <c r="K761" s="36"/>
      <c r="N761" s="36"/>
    </row>
    <row r="762" spans="1:14" ht="15" customHeight="1" x14ac:dyDescent="0.25">
      <c r="E762" s="35" t="s">
        <v>312</v>
      </c>
      <c r="H762" s="36"/>
      <c r="J762" s="36"/>
      <c r="K762" s="36"/>
      <c r="N762" s="36"/>
    </row>
    <row r="763" spans="1:14" ht="15" customHeight="1" thickBot="1" x14ac:dyDescent="0.3">
      <c r="E763" s="35" t="s">
        <v>313</v>
      </c>
      <c r="G763" s="39" t="s">
        <v>9</v>
      </c>
      <c r="H763" s="44">
        <f>SUM(H753:H762)</f>
        <v>140589</v>
      </c>
      <c r="I763" s="40" t="s">
        <v>9</v>
      </c>
      <c r="J763" s="48">
        <f>SUM(J753:J762)</f>
        <v>165726</v>
      </c>
      <c r="K763" s="39" t="s">
        <v>9</v>
      </c>
      <c r="L763" s="44">
        <f>SUM(L753:L761)</f>
        <v>169665</v>
      </c>
      <c r="M763" s="39" t="s">
        <v>9</v>
      </c>
      <c r="N763" s="48">
        <f>SUM(N753:N762)</f>
        <v>171726</v>
      </c>
    </row>
    <row r="764" spans="1:14" ht="15" customHeight="1" thickTop="1" x14ac:dyDescent="0.25">
      <c r="G764" s="39"/>
      <c r="H764" s="36"/>
      <c r="I764" s="40"/>
      <c r="J764" s="36"/>
      <c r="K764" s="39"/>
      <c r="M764" s="39"/>
      <c r="N764" s="36"/>
    </row>
    <row r="765" spans="1:14" ht="15" customHeight="1" x14ac:dyDescent="0.25">
      <c r="G765" s="39"/>
      <c r="H765" s="36"/>
      <c r="I765" s="40"/>
      <c r="J765" s="36"/>
      <c r="K765" s="39"/>
      <c r="M765" s="39"/>
      <c r="N765" s="36"/>
    </row>
    <row r="766" spans="1:14" ht="15" customHeight="1" x14ac:dyDescent="0.25">
      <c r="G766" s="39"/>
      <c r="H766" s="36"/>
      <c r="I766" s="40"/>
      <c r="J766" s="36"/>
      <c r="K766" s="39"/>
      <c r="M766" s="39"/>
      <c r="N766" s="36"/>
    </row>
    <row r="767" spans="1:14" ht="15" customHeight="1" x14ac:dyDescent="0.25">
      <c r="G767" s="39"/>
      <c r="H767" s="36"/>
      <c r="I767" s="40"/>
      <c r="J767" s="36"/>
      <c r="K767" s="39"/>
      <c r="M767" s="39"/>
      <c r="N767" s="36"/>
    </row>
    <row r="768" spans="1:14" ht="15" customHeight="1" x14ac:dyDescent="0.25">
      <c r="G768" s="39"/>
      <c r="H768" s="36"/>
      <c r="I768" s="40"/>
      <c r="J768" s="36"/>
      <c r="K768" s="39"/>
      <c r="M768" s="39"/>
      <c r="N768" s="36"/>
    </row>
    <row r="769" spans="7:14" ht="15" customHeight="1" x14ac:dyDescent="0.25">
      <c r="G769" s="39"/>
      <c r="H769" s="36"/>
      <c r="I769" s="40"/>
      <c r="J769" s="36"/>
      <c r="K769" s="39"/>
      <c r="M769" s="39"/>
      <c r="N769" s="36"/>
    </row>
    <row r="770" spans="7:14" ht="15" customHeight="1" x14ac:dyDescent="0.25">
      <c r="G770" s="39"/>
      <c r="H770" s="36"/>
      <c r="I770" s="40"/>
      <c r="J770" s="36"/>
      <c r="K770" s="39"/>
      <c r="M770" s="39"/>
      <c r="N770" s="36"/>
    </row>
    <row r="771" spans="7:14" ht="15" customHeight="1" x14ac:dyDescent="0.25">
      <c r="G771" s="39"/>
      <c r="H771" s="36"/>
      <c r="I771" s="40"/>
      <c r="J771" s="36"/>
      <c r="K771" s="39"/>
      <c r="M771" s="39"/>
      <c r="N771" s="36"/>
    </row>
    <row r="772" spans="7:14" ht="15" customHeight="1" x14ac:dyDescent="0.25">
      <c r="G772" s="39"/>
      <c r="H772" s="36"/>
      <c r="I772" s="40"/>
      <c r="J772" s="36"/>
      <c r="K772" s="39"/>
      <c r="M772" s="39"/>
      <c r="N772" s="36"/>
    </row>
    <row r="773" spans="7:14" ht="15" customHeight="1" x14ac:dyDescent="0.25">
      <c r="G773" s="39"/>
      <c r="H773" s="36"/>
      <c r="I773" s="40"/>
      <c r="J773" s="36"/>
      <c r="K773" s="39"/>
      <c r="M773" s="39"/>
      <c r="N773" s="36"/>
    </row>
    <row r="774" spans="7:14" ht="15" customHeight="1" x14ac:dyDescent="0.25">
      <c r="G774" s="39"/>
      <c r="H774" s="36"/>
      <c r="I774" s="40"/>
      <c r="J774" s="36"/>
      <c r="K774" s="39"/>
      <c r="M774" s="39"/>
      <c r="N774" s="36"/>
    </row>
    <row r="775" spans="7:14" ht="15" customHeight="1" x14ac:dyDescent="0.25">
      <c r="G775" s="39"/>
      <c r="H775" s="36"/>
      <c r="I775" s="40"/>
      <c r="J775" s="36"/>
      <c r="K775" s="39"/>
      <c r="M775" s="39"/>
      <c r="N775" s="36"/>
    </row>
    <row r="776" spans="7:14" ht="15" customHeight="1" x14ac:dyDescent="0.25">
      <c r="G776" s="39"/>
      <c r="H776" s="36"/>
      <c r="I776" s="40"/>
      <c r="J776" s="36"/>
      <c r="K776" s="39"/>
      <c r="M776" s="39"/>
      <c r="N776" s="36"/>
    </row>
    <row r="777" spans="7:14" ht="15" customHeight="1" x14ac:dyDescent="0.25">
      <c r="G777" s="39"/>
      <c r="H777" s="36"/>
      <c r="I777" s="40"/>
      <c r="J777" s="36"/>
      <c r="K777" s="39"/>
      <c r="M777" s="39"/>
      <c r="N777" s="36"/>
    </row>
    <row r="778" spans="7:14" ht="15" customHeight="1" x14ac:dyDescent="0.25">
      <c r="G778" s="39"/>
      <c r="H778" s="36"/>
      <c r="I778" s="40"/>
      <c r="J778" s="36"/>
      <c r="K778" s="39"/>
      <c r="M778" s="39"/>
      <c r="N778" s="36"/>
    </row>
    <row r="779" spans="7:14" ht="15" customHeight="1" x14ac:dyDescent="0.25">
      <c r="G779" s="39"/>
      <c r="H779" s="36"/>
      <c r="I779" s="40"/>
      <c r="J779" s="36"/>
      <c r="K779" s="39"/>
      <c r="M779" s="39"/>
      <c r="N779" s="36"/>
    </row>
    <row r="780" spans="7:14" ht="15" customHeight="1" x14ac:dyDescent="0.25">
      <c r="G780" s="39"/>
      <c r="H780" s="36"/>
      <c r="I780" s="40"/>
      <c r="J780" s="36"/>
      <c r="K780" s="39"/>
      <c r="M780" s="39"/>
      <c r="N780" s="36"/>
    </row>
    <row r="781" spans="7:14" ht="15" customHeight="1" x14ac:dyDescent="0.25">
      <c r="G781" s="39"/>
      <c r="H781" s="36"/>
      <c r="I781" s="40"/>
      <c r="J781" s="36"/>
      <c r="K781" s="39"/>
      <c r="M781" s="39"/>
      <c r="N781" s="36"/>
    </row>
    <row r="782" spans="7:14" ht="15" customHeight="1" x14ac:dyDescent="0.25">
      <c r="G782" s="39"/>
      <c r="H782" s="36"/>
      <c r="I782" s="40"/>
      <c r="J782" s="36"/>
      <c r="K782" s="39"/>
      <c r="M782" s="39"/>
      <c r="N782" s="36"/>
    </row>
    <row r="783" spans="7:14" ht="15" customHeight="1" x14ac:dyDescent="0.25">
      <c r="G783" s="39"/>
      <c r="H783" s="36"/>
      <c r="I783" s="40"/>
      <c r="J783" s="36"/>
      <c r="K783" s="39"/>
      <c r="M783" s="39"/>
      <c r="N783" s="36"/>
    </row>
    <row r="784" spans="7:14" ht="15" customHeight="1" x14ac:dyDescent="0.25">
      <c r="G784" s="39"/>
      <c r="H784" s="36"/>
      <c r="I784" s="40"/>
      <c r="J784" s="36"/>
      <c r="K784" s="39"/>
      <c r="M784" s="39"/>
      <c r="N784" s="36"/>
    </row>
    <row r="785" spans="4:14" ht="15" customHeight="1" x14ac:dyDescent="0.25">
      <c r="G785" s="39"/>
      <c r="H785" s="36"/>
      <c r="I785" s="40"/>
      <c r="J785" s="36"/>
      <c r="K785" s="39"/>
      <c r="M785" s="39"/>
      <c r="N785" s="36"/>
    </row>
    <row r="786" spans="4:14" ht="15" customHeight="1" x14ac:dyDescent="0.25">
      <c r="G786" s="39"/>
      <c r="H786" s="36"/>
      <c r="I786" s="40"/>
      <c r="J786" s="36"/>
      <c r="K786" s="39"/>
      <c r="M786" s="39"/>
      <c r="N786" s="36"/>
    </row>
    <row r="787" spans="4:14" ht="15" customHeight="1" x14ac:dyDescent="0.25">
      <c r="G787" s="39"/>
      <c r="H787" s="36"/>
      <c r="I787" s="40"/>
      <c r="J787" s="36"/>
      <c r="K787" s="39"/>
      <c r="M787" s="39"/>
      <c r="N787" s="36"/>
    </row>
    <row r="788" spans="4:14" ht="15" customHeight="1" x14ac:dyDescent="0.25">
      <c r="G788" s="39"/>
      <c r="H788" s="36"/>
      <c r="I788" s="40"/>
      <c r="J788" s="36"/>
      <c r="K788" s="39"/>
      <c r="M788" s="39"/>
      <c r="N788" s="36"/>
    </row>
    <row r="789" spans="4:14" ht="15" customHeight="1" x14ac:dyDescent="0.25">
      <c r="G789" s="39"/>
      <c r="H789" s="36"/>
      <c r="I789" s="40"/>
      <c r="J789" s="36"/>
      <c r="K789" s="39"/>
      <c r="M789" s="39"/>
      <c r="N789" s="36"/>
    </row>
    <row r="790" spans="4:14" ht="15" customHeight="1" x14ac:dyDescent="0.25"/>
    <row r="791" spans="4:14" ht="15" customHeight="1" x14ac:dyDescent="0.25"/>
    <row r="792" spans="4:14" ht="15" customHeight="1" x14ac:dyDescent="0.25">
      <c r="D792" s="84">
        <v>16</v>
      </c>
      <c r="E792" s="84"/>
      <c r="F792" s="84"/>
      <c r="G792" s="84"/>
      <c r="H792" s="84"/>
      <c r="I792" s="84"/>
      <c r="J792" s="84"/>
      <c r="K792" s="84"/>
      <c r="L792" s="84"/>
      <c r="M792" s="84"/>
      <c r="N792" s="84"/>
    </row>
    <row r="793" spans="4:14" ht="15" customHeight="1" x14ac:dyDescent="0.25">
      <c r="D793" s="84" t="s">
        <v>0</v>
      </c>
      <c r="E793" s="84"/>
      <c r="F793" s="84"/>
      <c r="G793" s="84"/>
      <c r="H793" s="84"/>
      <c r="I793" s="84"/>
      <c r="J793" s="84"/>
      <c r="K793" s="84"/>
      <c r="L793" s="84"/>
      <c r="M793" s="84"/>
      <c r="N793" s="84"/>
    </row>
    <row r="794" spans="4:14" ht="15" customHeight="1" x14ac:dyDescent="0.25"/>
    <row r="795" spans="4:14" ht="15" customHeight="1" x14ac:dyDescent="0.25">
      <c r="D795" s="84" t="s">
        <v>1</v>
      </c>
      <c r="E795" s="84"/>
      <c r="F795" s="84"/>
      <c r="G795" s="84"/>
      <c r="H795" s="84"/>
      <c r="I795" s="84"/>
      <c r="J795" s="84"/>
      <c r="K795" s="84"/>
      <c r="L795" s="84"/>
      <c r="M795" s="84"/>
      <c r="N795" s="84"/>
    </row>
    <row r="796" spans="4:14" ht="15" customHeight="1" x14ac:dyDescent="0.25"/>
    <row r="797" spans="4:14" ht="15" customHeight="1" x14ac:dyDescent="0.25">
      <c r="D797" s="84" t="s">
        <v>314</v>
      </c>
      <c r="E797" s="84"/>
      <c r="F797" s="84"/>
      <c r="G797" s="84"/>
      <c r="H797" s="84"/>
      <c r="I797" s="84"/>
      <c r="J797" s="84"/>
      <c r="K797" s="84"/>
      <c r="L797" s="84"/>
      <c r="M797" s="84"/>
      <c r="N797" s="84"/>
    </row>
    <row r="798" spans="4:14" ht="15" customHeight="1" x14ac:dyDescent="0.25"/>
    <row r="799" spans="4:14" ht="15" customHeight="1" x14ac:dyDescent="0.25">
      <c r="D799" s="84" t="s">
        <v>114</v>
      </c>
      <c r="E799" s="84"/>
      <c r="F799" s="84"/>
      <c r="G799" s="84"/>
      <c r="H799" s="84"/>
      <c r="I799" s="84"/>
      <c r="J799" s="84"/>
      <c r="K799" s="84"/>
      <c r="L799" s="84"/>
      <c r="M799" s="84"/>
      <c r="N799" s="84"/>
    </row>
    <row r="800" spans="4:14" ht="15" customHeight="1" x14ac:dyDescent="0.25"/>
    <row r="801" spans="1:14" ht="15" customHeight="1" x14ac:dyDescent="0.25">
      <c r="D801" s="84" t="s">
        <v>115</v>
      </c>
      <c r="E801" s="84"/>
      <c r="F801" s="84"/>
      <c r="G801" s="84"/>
      <c r="H801" s="84"/>
      <c r="I801" s="84"/>
      <c r="J801" s="84"/>
      <c r="K801" s="84"/>
      <c r="L801" s="84"/>
      <c r="M801" s="84"/>
      <c r="N801" s="84"/>
    </row>
    <row r="802" spans="1:14" ht="15" customHeight="1" x14ac:dyDescent="0.25"/>
    <row r="803" spans="1:14" ht="15" customHeight="1" x14ac:dyDescent="0.25"/>
    <row r="804" spans="1:14" ht="15" customHeight="1" x14ac:dyDescent="0.25">
      <c r="H804" s="69">
        <v>2022</v>
      </c>
      <c r="J804" s="69">
        <v>2023</v>
      </c>
      <c r="K804" s="69"/>
      <c r="L804" s="37">
        <v>2023</v>
      </c>
      <c r="N804" s="69">
        <v>2024</v>
      </c>
    </row>
    <row r="805" spans="1:14" ht="15" customHeight="1" x14ac:dyDescent="0.25">
      <c r="H805" s="69" t="s">
        <v>4</v>
      </c>
      <c r="J805" s="69" t="s">
        <v>5</v>
      </c>
      <c r="K805" s="69"/>
      <c r="L805" s="38" t="s">
        <v>4</v>
      </c>
      <c r="M805" s="51" t="s">
        <v>5</v>
      </c>
    </row>
    <row r="806" spans="1:14" ht="15" customHeight="1" x14ac:dyDescent="0.25"/>
    <row r="807" spans="1:14" ht="15" customHeight="1" x14ac:dyDescent="0.25"/>
    <row r="808" spans="1:14" ht="15" customHeight="1" x14ac:dyDescent="0.25">
      <c r="D808" s="35" t="s">
        <v>116</v>
      </c>
    </row>
    <row r="809" spans="1:14" ht="15" customHeight="1" x14ac:dyDescent="0.25">
      <c r="A809" s="72" t="s">
        <v>315</v>
      </c>
      <c r="E809" s="35" t="s">
        <v>316</v>
      </c>
      <c r="G809" s="39" t="s">
        <v>9</v>
      </c>
      <c r="H809" s="36">
        <v>34271</v>
      </c>
      <c r="I809" s="40" t="s">
        <v>9</v>
      </c>
      <c r="J809" s="36">
        <v>36493</v>
      </c>
      <c r="K809" s="40" t="s">
        <v>9</v>
      </c>
      <c r="L809" s="36">
        <v>36493</v>
      </c>
      <c r="M809" s="40" t="s">
        <v>9</v>
      </c>
      <c r="N809" s="36">
        <v>37493</v>
      </c>
    </row>
    <row r="810" spans="1:14" ht="15" customHeight="1" x14ac:dyDescent="0.25">
      <c r="A810" s="72" t="s">
        <v>317</v>
      </c>
      <c r="E810" s="35" t="s">
        <v>318</v>
      </c>
      <c r="H810" s="36">
        <v>759</v>
      </c>
      <c r="J810" s="36">
        <v>1500</v>
      </c>
      <c r="L810" s="36">
        <v>900</v>
      </c>
      <c r="N810" s="36">
        <v>1500</v>
      </c>
    </row>
    <row r="811" spans="1:14" ht="15" customHeight="1" x14ac:dyDescent="0.25">
      <c r="A811" s="72" t="s">
        <v>319</v>
      </c>
      <c r="E811" s="35" t="s">
        <v>320</v>
      </c>
      <c r="H811" s="36">
        <v>688</v>
      </c>
      <c r="J811" s="36">
        <v>1700</v>
      </c>
      <c r="L811" s="36">
        <v>100</v>
      </c>
      <c r="N811" s="36">
        <v>1700</v>
      </c>
    </row>
    <row r="812" spans="1:14" ht="15" customHeight="1" x14ac:dyDescent="0.25">
      <c r="A812" s="71" t="s">
        <v>321</v>
      </c>
      <c r="E812" s="35" t="s">
        <v>149</v>
      </c>
      <c r="H812" s="36">
        <v>0</v>
      </c>
      <c r="J812" s="36">
        <v>400</v>
      </c>
      <c r="L812" s="36">
        <v>0</v>
      </c>
      <c r="N812" s="36">
        <v>400</v>
      </c>
    </row>
    <row r="813" spans="1:14" ht="15" customHeight="1" x14ac:dyDescent="0.25">
      <c r="A813" s="72" t="s">
        <v>322</v>
      </c>
      <c r="E813" s="35" t="s">
        <v>323</v>
      </c>
      <c r="H813" s="36">
        <v>0</v>
      </c>
      <c r="J813" s="36">
        <v>2000</v>
      </c>
      <c r="L813" s="36">
        <v>0</v>
      </c>
      <c r="N813" s="36">
        <v>2000</v>
      </c>
    </row>
    <row r="814" spans="1:14" ht="15" customHeight="1" x14ac:dyDescent="0.25">
      <c r="A814" s="72" t="s">
        <v>324</v>
      </c>
      <c r="E814" s="35" t="s">
        <v>325</v>
      </c>
      <c r="H814" s="41">
        <v>2787</v>
      </c>
      <c r="J814" s="43">
        <v>6000</v>
      </c>
      <c r="L814" s="41">
        <v>2300</v>
      </c>
      <c r="N814" s="43">
        <v>4000</v>
      </c>
    </row>
    <row r="815" spans="1:14" ht="15" customHeight="1" x14ac:dyDescent="0.25">
      <c r="H815" s="36"/>
      <c r="J815" s="36"/>
      <c r="N815" s="36"/>
    </row>
    <row r="816" spans="1:14" ht="15" customHeight="1" thickBot="1" x14ac:dyDescent="0.3">
      <c r="E816" s="35" t="s">
        <v>326</v>
      </c>
      <c r="G816" s="39" t="s">
        <v>9</v>
      </c>
      <c r="H816" s="44">
        <f>SUM(H809:H815)</f>
        <v>38505</v>
      </c>
      <c r="I816" s="40" t="s">
        <v>9</v>
      </c>
      <c r="J816" s="48">
        <f>SUM(J809:J815)</f>
        <v>48093</v>
      </c>
      <c r="K816" s="40" t="s">
        <v>9</v>
      </c>
      <c r="L816" s="44">
        <f>SUM(L809:L814)</f>
        <v>39793</v>
      </c>
      <c r="M816" s="40" t="s">
        <v>9</v>
      </c>
      <c r="N816" s="48">
        <f>SUM(N809:N815)</f>
        <v>47093</v>
      </c>
    </row>
    <row r="817" spans="7:14" ht="15" customHeight="1" thickTop="1" x14ac:dyDescent="0.25">
      <c r="G817" s="39"/>
      <c r="H817" s="36"/>
      <c r="I817" s="40"/>
      <c r="J817" s="36"/>
      <c r="K817" s="40"/>
      <c r="M817" s="40"/>
      <c r="N817" s="36"/>
    </row>
    <row r="818" spans="7:14" ht="15" customHeight="1" x14ac:dyDescent="0.25">
      <c r="G818" s="39"/>
      <c r="H818" s="36"/>
      <c r="I818" s="40"/>
      <c r="J818" s="36"/>
      <c r="K818" s="40"/>
      <c r="M818" s="40"/>
      <c r="N818" s="36"/>
    </row>
    <row r="819" spans="7:14" ht="15" customHeight="1" x14ac:dyDescent="0.25">
      <c r="G819" s="39"/>
      <c r="H819" s="36"/>
      <c r="I819" s="40"/>
      <c r="J819" s="36"/>
      <c r="K819" s="40"/>
      <c r="M819" s="40"/>
      <c r="N819" s="36"/>
    </row>
    <row r="820" spans="7:14" ht="15" customHeight="1" x14ac:dyDescent="0.25">
      <c r="G820" s="39"/>
      <c r="H820" s="36"/>
      <c r="I820" s="40"/>
      <c r="J820" s="36"/>
      <c r="K820" s="40"/>
      <c r="M820" s="40"/>
      <c r="N820" s="36"/>
    </row>
    <row r="821" spans="7:14" ht="15" customHeight="1" x14ac:dyDescent="0.25">
      <c r="G821" s="39"/>
      <c r="H821" s="36"/>
      <c r="I821" s="40"/>
      <c r="J821" s="36"/>
      <c r="K821" s="40"/>
      <c r="M821" s="40"/>
      <c r="N821" s="36"/>
    </row>
    <row r="822" spans="7:14" ht="15" customHeight="1" x14ac:dyDescent="0.25">
      <c r="G822" s="39"/>
      <c r="H822" s="36"/>
      <c r="I822" s="40"/>
      <c r="J822" s="36"/>
      <c r="K822" s="40"/>
      <c r="M822" s="40"/>
      <c r="N822" s="36"/>
    </row>
    <row r="823" spans="7:14" ht="15" customHeight="1" x14ac:dyDescent="0.25">
      <c r="G823" s="39"/>
      <c r="H823" s="36"/>
      <c r="I823" s="40"/>
      <c r="J823" s="36"/>
      <c r="K823" s="40"/>
      <c r="M823" s="40"/>
      <c r="N823" s="36"/>
    </row>
    <row r="824" spans="7:14" ht="15" customHeight="1" x14ac:dyDescent="0.25">
      <c r="G824" s="39"/>
      <c r="H824" s="36"/>
      <c r="I824" s="40"/>
      <c r="J824" s="36"/>
      <c r="K824" s="40"/>
      <c r="M824" s="40"/>
      <c r="N824" s="36"/>
    </row>
    <row r="825" spans="7:14" ht="15" customHeight="1" x14ac:dyDescent="0.25">
      <c r="G825" s="39"/>
      <c r="H825" s="36"/>
      <c r="I825" s="40"/>
      <c r="J825" s="36"/>
      <c r="K825" s="40"/>
      <c r="M825" s="40"/>
      <c r="N825" s="36"/>
    </row>
    <row r="826" spans="7:14" ht="15" customHeight="1" x14ac:dyDescent="0.25">
      <c r="G826" s="39"/>
      <c r="H826" s="36"/>
      <c r="I826" s="40"/>
      <c r="J826" s="36"/>
      <c r="K826" s="40"/>
      <c r="M826" s="40"/>
      <c r="N826" s="36"/>
    </row>
    <row r="827" spans="7:14" ht="15" customHeight="1" x14ac:dyDescent="0.25">
      <c r="G827" s="39"/>
      <c r="H827" s="36"/>
      <c r="I827" s="40"/>
      <c r="J827" s="36"/>
      <c r="K827" s="40"/>
      <c r="M827" s="40"/>
      <c r="N827" s="36"/>
    </row>
    <row r="828" spans="7:14" ht="15" customHeight="1" x14ac:dyDescent="0.25">
      <c r="G828" s="39"/>
      <c r="H828" s="36"/>
      <c r="I828" s="40"/>
      <c r="J828" s="36"/>
      <c r="K828" s="40"/>
      <c r="M828" s="40"/>
      <c r="N828" s="36"/>
    </row>
    <row r="829" spans="7:14" ht="15" customHeight="1" x14ac:dyDescent="0.25">
      <c r="G829" s="39"/>
      <c r="H829" s="36"/>
      <c r="I829" s="40"/>
      <c r="J829" s="36"/>
      <c r="K829" s="40"/>
      <c r="M829" s="40"/>
      <c r="N829" s="36"/>
    </row>
    <row r="830" spans="7:14" ht="15" customHeight="1" x14ac:dyDescent="0.25">
      <c r="G830" s="39"/>
      <c r="H830" s="36"/>
      <c r="I830" s="40"/>
      <c r="J830" s="36"/>
      <c r="K830" s="40"/>
      <c r="M830" s="40"/>
      <c r="N830" s="36"/>
    </row>
    <row r="831" spans="7:14" ht="15" customHeight="1" x14ac:dyDescent="0.25">
      <c r="G831" s="39"/>
      <c r="H831" s="36"/>
      <c r="I831" s="40"/>
      <c r="J831" s="36"/>
      <c r="K831" s="40"/>
      <c r="M831" s="40"/>
      <c r="N831" s="36"/>
    </row>
    <row r="832" spans="7:14" ht="15" customHeight="1" x14ac:dyDescent="0.25">
      <c r="G832" s="39"/>
      <c r="H832" s="36"/>
      <c r="I832" s="40"/>
      <c r="J832" s="36"/>
      <c r="K832" s="40"/>
      <c r="M832" s="40"/>
      <c r="N832" s="36"/>
    </row>
    <row r="833" spans="4:14" ht="15" customHeight="1" x14ac:dyDescent="0.25">
      <c r="G833" s="39"/>
      <c r="H833" s="36"/>
      <c r="I833" s="40"/>
      <c r="J833" s="36"/>
      <c r="K833" s="40"/>
      <c r="M833" s="40"/>
      <c r="N833" s="36"/>
    </row>
    <row r="834" spans="4:14" ht="15" customHeight="1" x14ac:dyDescent="0.25">
      <c r="G834" s="39"/>
      <c r="H834" s="36"/>
      <c r="I834" s="40"/>
      <c r="J834" s="36"/>
      <c r="K834" s="40"/>
      <c r="M834" s="40"/>
      <c r="N834" s="36"/>
    </row>
    <row r="835" spans="4:14" ht="15" customHeight="1" x14ac:dyDescent="0.25">
      <c r="G835" s="39"/>
      <c r="H835" s="36"/>
      <c r="I835" s="40"/>
      <c r="J835" s="36"/>
      <c r="K835" s="40"/>
      <c r="M835" s="40"/>
      <c r="N835" s="36"/>
    </row>
    <row r="836" spans="4:14" ht="15" customHeight="1" x14ac:dyDescent="0.25">
      <c r="G836" s="39"/>
      <c r="H836" s="36"/>
      <c r="I836" s="40"/>
      <c r="J836" s="36"/>
      <c r="K836" s="40"/>
      <c r="M836" s="40"/>
      <c r="N836" s="36"/>
    </row>
    <row r="837" spans="4:14" ht="15" customHeight="1" x14ac:dyDescent="0.25">
      <c r="G837" s="39"/>
      <c r="H837" s="36"/>
      <c r="I837" s="40"/>
      <c r="J837" s="36"/>
      <c r="K837" s="40"/>
      <c r="M837" s="40"/>
      <c r="N837" s="36"/>
    </row>
    <row r="838" spans="4:14" ht="15" customHeight="1" x14ac:dyDescent="0.25">
      <c r="G838" s="39"/>
      <c r="H838" s="36"/>
      <c r="I838" s="40"/>
      <c r="J838" s="36"/>
      <c r="K838" s="40"/>
      <c r="M838" s="40"/>
      <c r="N838" s="36"/>
    </row>
    <row r="839" spans="4:14" ht="15" customHeight="1" x14ac:dyDescent="0.25">
      <c r="G839" s="39"/>
      <c r="H839" s="36"/>
      <c r="I839" s="40"/>
      <c r="J839" s="36"/>
      <c r="K839" s="40"/>
      <c r="M839" s="40"/>
      <c r="N839" s="36"/>
    </row>
    <row r="840" spans="4:14" ht="15" customHeight="1" x14ac:dyDescent="0.25">
      <c r="G840" s="39"/>
      <c r="H840" s="36"/>
      <c r="I840" s="40"/>
      <c r="J840" s="36"/>
      <c r="K840" s="40"/>
      <c r="M840" s="40"/>
      <c r="N840" s="36"/>
    </row>
    <row r="841" spans="4:14" ht="15" customHeight="1" x14ac:dyDescent="0.25">
      <c r="G841" s="39"/>
      <c r="H841" s="36"/>
      <c r="I841" s="40"/>
      <c r="J841" s="36"/>
      <c r="K841" s="40"/>
      <c r="M841" s="40"/>
      <c r="N841" s="36"/>
    </row>
    <row r="842" spans="4:14" ht="15" customHeight="1" x14ac:dyDescent="0.25">
      <c r="G842" s="39"/>
      <c r="H842" s="36"/>
      <c r="I842" s="40"/>
      <c r="J842" s="36"/>
      <c r="K842" s="40"/>
      <c r="M842" s="40"/>
      <c r="N842" s="36"/>
    </row>
    <row r="843" spans="4:14" ht="15" customHeight="1" x14ac:dyDescent="0.25">
      <c r="G843" s="39"/>
      <c r="H843" s="36"/>
      <c r="I843" s="40"/>
      <c r="J843" s="36"/>
      <c r="K843" s="40"/>
      <c r="M843" s="40"/>
      <c r="N843" s="36"/>
    </row>
    <row r="844" spans="4:14" ht="15" customHeight="1" x14ac:dyDescent="0.25">
      <c r="G844" s="39"/>
      <c r="H844" s="36"/>
      <c r="I844" s="40"/>
      <c r="J844" s="36"/>
      <c r="K844" s="40"/>
      <c r="M844" s="40"/>
      <c r="N844" s="36"/>
    </row>
    <row r="845" spans="4:14" ht="15" customHeight="1" x14ac:dyDescent="0.25">
      <c r="G845" s="39"/>
      <c r="H845" s="36"/>
      <c r="I845" s="40"/>
      <c r="J845" s="36"/>
      <c r="K845" s="40"/>
      <c r="M845" s="40"/>
      <c r="N845" s="36"/>
    </row>
    <row r="846" spans="4:14" ht="15" customHeight="1" x14ac:dyDescent="0.25">
      <c r="G846" s="39"/>
      <c r="H846" s="36"/>
      <c r="I846" s="40"/>
      <c r="J846" s="36"/>
      <c r="K846" s="40"/>
      <c r="M846" s="40"/>
      <c r="N846" s="36"/>
    </row>
    <row r="847" spans="4:14" ht="15" customHeight="1" x14ac:dyDescent="0.25">
      <c r="G847" s="39"/>
      <c r="H847" s="36"/>
      <c r="I847" s="40"/>
      <c r="J847" s="36"/>
      <c r="K847" s="40"/>
      <c r="M847" s="40"/>
      <c r="N847" s="36"/>
    </row>
    <row r="848" spans="4:14" ht="15" customHeight="1" x14ac:dyDescent="0.25">
      <c r="D848" s="84">
        <v>17</v>
      </c>
      <c r="E848" s="84"/>
      <c r="F848" s="84"/>
      <c r="G848" s="84"/>
      <c r="H848" s="84"/>
      <c r="I848" s="84"/>
      <c r="J848" s="84"/>
      <c r="K848" s="84"/>
      <c r="L848" s="84"/>
      <c r="M848" s="84"/>
      <c r="N848" s="84"/>
    </row>
    <row r="849" spans="4:14" ht="15" customHeight="1" x14ac:dyDescent="0.25">
      <c r="D849" s="84" t="s">
        <v>0</v>
      </c>
      <c r="E849" s="84"/>
      <c r="F849" s="84"/>
      <c r="G849" s="84"/>
      <c r="H849" s="84"/>
      <c r="I849" s="84"/>
      <c r="J849" s="84"/>
      <c r="K849" s="84"/>
      <c r="L849" s="84"/>
      <c r="M849" s="84"/>
      <c r="N849" s="84"/>
    </row>
    <row r="850" spans="4:14" ht="15" customHeight="1" x14ac:dyDescent="0.25"/>
    <row r="851" spans="4:14" ht="15" customHeight="1" x14ac:dyDescent="0.25">
      <c r="D851" s="84" t="s">
        <v>1</v>
      </c>
      <c r="E851" s="84"/>
      <c r="F851" s="84"/>
      <c r="G851" s="84"/>
      <c r="H851" s="84"/>
      <c r="I851" s="84"/>
      <c r="J851" s="84"/>
      <c r="K851" s="84"/>
      <c r="L851" s="84"/>
      <c r="M851" s="84"/>
      <c r="N851" s="84"/>
    </row>
    <row r="852" spans="4:14" ht="15" customHeight="1" x14ac:dyDescent="0.25"/>
    <row r="853" spans="4:14" ht="15" customHeight="1" x14ac:dyDescent="0.25">
      <c r="D853" s="84" t="s">
        <v>327</v>
      </c>
      <c r="E853" s="84"/>
      <c r="F853" s="84"/>
      <c r="G853" s="84"/>
      <c r="H853" s="84"/>
      <c r="I853" s="84"/>
      <c r="J853" s="84"/>
      <c r="K853" s="84"/>
      <c r="L853" s="84"/>
      <c r="M853" s="84"/>
      <c r="N853" s="84"/>
    </row>
    <row r="854" spans="4:14" ht="15" customHeight="1" x14ac:dyDescent="0.25"/>
    <row r="855" spans="4:14" ht="15" customHeight="1" x14ac:dyDescent="0.25">
      <c r="D855" s="84" t="s">
        <v>114</v>
      </c>
      <c r="E855" s="84"/>
      <c r="F855" s="84"/>
      <c r="G855" s="84"/>
      <c r="H855" s="84"/>
      <c r="I855" s="84"/>
      <c r="J855" s="84"/>
      <c r="K855" s="84"/>
      <c r="L855" s="84"/>
      <c r="M855" s="84"/>
      <c r="N855" s="84"/>
    </row>
    <row r="856" spans="4:14" ht="15" customHeight="1" x14ac:dyDescent="0.25"/>
    <row r="857" spans="4:14" ht="15" customHeight="1" x14ac:dyDescent="0.25">
      <c r="D857" s="84" t="s">
        <v>115</v>
      </c>
      <c r="E857" s="84"/>
      <c r="F857" s="84"/>
      <c r="G857" s="84"/>
      <c r="H857" s="84"/>
      <c r="I857" s="84"/>
      <c r="J857" s="84"/>
      <c r="K857" s="84"/>
      <c r="L857" s="84"/>
      <c r="M857" s="84"/>
      <c r="N857" s="84"/>
    </row>
    <row r="858" spans="4:14" ht="15" customHeight="1" x14ac:dyDescent="0.25"/>
    <row r="859" spans="4:14" ht="15" customHeight="1" x14ac:dyDescent="0.25"/>
    <row r="860" spans="4:14" ht="15" customHeight="1" x14ac:dyDescent="0.25">
      <c r="H860" s="69">
        <v>2022</v>
      </c>
      <c r="J860" s="69">
        <v>2023</v>
      </c>
      <c r="K860" s="69"/>
      <c r="L860" s="37">
        <v>2023</v>
      </c>
      <c r="N860" s="69">
        <v>2024</v>
      </c>
    </row>
    <row r="861" spans="4:14" ht="15" customHeight="1" x14ac:dyDescent="0.25">
      <c r="H861" s="69" t="s">
        <v>4</v>
      </c>
      <c r="J861" s="69" t="s">
        <v>5</v>
      </c>
      <c r="K861" s="69"/>
      <c r="L861" s="38" t="s">
        <v>4</v>
      </c>
      <c r="M861" s="84" t="s">
        <v>5</v>
      </c>
      <c r="N861" s="84"/>
    </row>
    <row r="862" spans="4:14" ht="15" customHeight="1" x14ac:dyDescent="0.25"/>
    <row r="863" spans="4:14" ht="15" customHeight="1" x14ac:dyDescent="0.25"/>
    <row r="864" spans="4:14" ht="15" customHeight="1" x14ac:dyDescent="0.25">
      <c r="D864" s="35" t="s">
        <v>116</v>
      </c>
    </row>
    <row r="865" spans="1:14" ht="15" customHeight="1" x14ac:dyDescent="0.25">
      <c r="A865" s="72" t="s">
        <v>328</v>
      </c>
      <c r="E865" s="35" t="s">
        <v>316</v>
      </c>
      <c r="G865" s="39" t="s">
        <v>9</v>
      </c>
      <c r="H865" s="36">
        <v>22716</v>
      </c>
      <c r="I865" s="40" t="s">
        <v>9</v>
      </c>
      <c r="J865" s="36">
        <v>22771</v>
      </c>
      <c r="K865" s="40" t="s">
        <v>9</v>
      </c>
      <c r="L865" s="36">
        <v>22771</v>
      </c>
      <c r="M865" s="40">
        <v>0</v>
      </c>
      <c r="N865" s="36">
        <v>22771</v>
      </c>
    </row>
    <row r="866" spans="1:14" ht="15" customHeight="1" x14ac:dyDescent="0.25">
      <c r="A866" s="72" t="s">
        <v>329</v>
      </c>
      <c r="E866" s="35" t="s">
        <v>330</v>
      </c>
      <c r="H866" s="36">
        <v>0</v>
      </c>
      <c r="I866" s="36"/>
      <c r="J866" s="36">
        <v>1000</v>
      </c>
      <c r="K866" s="36"/>
      <c r="L866" s="36">
        <v>0</v>
      </c>
      <c r="M866" s="36"/>
      <c r="N866" s="36">
        <v>0</v>
      </c>
    </row>
    <row r="867" spans="1:14" ht="15" customHeight="1" x14ac:dyDescent="0.25">
      <c r="A867" s="72" t="s">
        <v>331</v>
      </c>
      <c r="E867" s="35" t="s">
        <v>332</v>
      </c>
      <c r="H867" s="36">
        <v>0</v>
      </c>
      <c r="J867" s="36">
        <v>225</v>
      </c>
      <c r="L867" s="36">
        <v>14551</v>
      </c>
      <c r="N867" s="36">
        <v>0</v>
      </c>
    </row>
    <row r="868" spans="1:14" ht="15" customHeight="1" x14ac:dyDescent="0.25">
      <c r="A868" s="72" t="s">
        <v>333</v>
      </c>
      <c r="E868" s="35" t="s">
        <v>325</v>
      </c>
      <c r="H868" s="36">
        <v>0</v>
      </c>
      <c r="J868" s="36">
        <v>500</v>
      </c>
      <c r="L868" s="36">
        <v>0</v>
      </c>
      <c r="N868" s="36">
        <v>0</v>
      </c>
    </row>
    <row r="869" spans="1:14" ht="15" customHeight="1" x14ac:dyDescent="0.25">
      <c r="A869" s="72" t="s">
        <v>334</v>
      </c>
      <c r="E869" s="35" t="s">
        <v>335</v>
      </c>
      <c r="H869" s="36">
        <v>0</v>
      </c>
      <c r="J869" s="36">
        <v>4000</v>
      </c>
      <c r="L869" s="36">
        <v>0</v>
      </c>
      <c r="N869" s="36">
        <v>4000</v>
      </c>
    </row>
    <row r="870" spans="1:14" ht="15" customHeight="1" x14ac:dyDescent="0.25">
      <c r="A870" s="72" t="s">
        <v>336</v>
      </c>
      <c r="E870" s="35" t="s">
        <v>156</v>
      </c>
      <c r="H870" s="36">
        <v>492</v>
      </c>
      <c r="J870" s="36">
        <v>750</v>
      </c>
      <c r="L870" s="36">
        <v>0</v>
      </c>
      <c r="N870" s="36">
        <v>0</v>
      </c>
    </row>
    <row r="871" spans="1:14" ht="15" customHeight="1" x14ac:dyDescent="0.25">
      <c r="A871" s="72" t="s">
        <v>337</v>
      </c>
      <c r="E871" s="35" t="s">
        <v>338</v>
      </c>
      <c r="H871" s="36">
        <v>0</v>
      </c>
      <c r="J871" s="36">
        <v>750</v>
      </c>
      <c r="L871" s="36">
        <v>0</v>
      </c>
      <c r="N871" s="36">
        <v>500</v>
      </c>
    </row>
    <row r="872" spans="1:14" ht="15" customHeight="1" x14ac:dyDescent="0.25">
      <c r="A872" s="72" t="s">
        <v>339</v>
      </c>
      <c r="E872" s="35" t="s">
        <v>340</v>
      </c>
      <c r="H872" s="36">
        <v>0</v>
      </c>
      <c r="J872" s="36">
        <v>500</v>
      </c>
      <c r="L872" s="36">
        <v>0</v>
      </c>
      <c r="N872" s="36">
        <v>500</v>
      </c>
    </row>
    <row r="873" spans="1:14" ht="15" customHeight="1" x14ac:dyDescent="0.25">
      <c r="A873" s="72" t="s">
        <v>341</v>
      </c>
      <c r="E873" s="35" t="s">
        <v>342</v>
      </c>
      <c r="H873" s="36">
        <v>0</v>
      </c>
      <c r="J873" s="36">
        <v>1000</v>
      </c>
      <c r="L873" s="36">
        <v>0</v>
      </c>
      <c r="N873" s="36">
        <v>1000</v>
      </c>
    </row>
    <row r="874" spans="1:14" ht="15" customHeight="1" x14ac:dyDescent="0.25">
      <c r="A874" s="72" t="s">
        <v>343</v>
      </c>
      <c r="E874" s="35" t="s">
        <v>344</v>
      </c>
      <c r="H874" s="36">
        <v>77</v>
      </c>
      <c r="J874" s="36">
        <v>500</v>
      </c>
      <c r="L874" s="36">
        <v>0</v>
      </c>
      <c r="N874" s="36">
        <v>0</v>
      </c>
    </row>
    <row r="875" spans="1:14" ht="15" customHeight="1" x14ac:dyDescent="0.25">
      <c r="A875" s="72" t="s">
        <v>345</v>
      </c>
      <c r="E875" s="35" t="s">
        <v>346</v>
      </c>
      <c r="H875" s="36">
        <v>1750</v>
      </c>
      <c r="J875" s="36">
        <v>1500</v>
      </c>
      <c r="L875" s="36">
        <v>1750</v>
      </c>
      <c r="N875" s="36">
        <v>6500</v>
      </c>
    </row>
    <row r="876" spans="1:14" ht="15" customHeight="1" x14ac:dyDescent="0.25">
      <c r="A876" s="72"/>
      <c r="E876" s="35" t="s">
        <v>347</v>
      </c>
      <c r="H876" s="36">
        <v>0</v>
      </c>
      <c r="J876" s="36">
        <v>0</v>
      </c>
      <c r="L876" s="36">
        <v>0</v>
      </c>
      <c r="N876" s="36">
        <v>0</v>
      </c>
    </row>
    <row r="877" spans="1:14" ht="15" customHeight="1" x14ac:dyDescent="0.25">
      <c r="A877" s="72" t="s">
        <v>348</v>
      </c>
      <c r="E877" s="35" t="s">
        <v>349</v>
      </c>
      <c r="H877" s="36">
        <v>0</v>
      </c>
      <c r="J877" s="36">
        <v>500</v>
      </c>
      <c r="L877" s="36">
        <v>0</v>
      </c>
      <c r="N877" s="36">
        <v>1000</v>
      </c>
    </row>
    <row r="878" spans="1:14" ht="15" customHeight="1" x14ac:dyDescent="0.25">
      <c r="A878" s="72" t="s">
        <v>350</v>
      </c>
      <c r="E878" s="35" t="s">
        <v>94</v>
      </c>
      <c r="H878" s="36">
        <v>142</v>
      </c>
      <c r="J878" s="36">
        <v>1000</v>
      </c>
      <c r="L878" s="36">
        <v>0</v>
      </c>
      <c r="N878" s="36">
        <v>1000</v>
      </c>
    </row>
    <row r="879" spans="1:14" ht="15" customHeight="1" x14ac:dyDescent="0.25">
      <c r="A879" s="72" t="s">
        <v>351</v>
      </c>
      <c r="E879" s="35" t="s">
        <v>352</v>
      </c>
      <c r="H879" s="36">
        <v>0</v>
      </c>
      <c r="J879" s="36">
        <v>500</v>
      </c>
      <c r="L879" s="36">
        <v>0</v>
      </c>
      <c r="N879" s="36">
        <v>0</v>
      </c>
    </row>
    <row r="880" spans="1:14" ht="15" customHeight="1" x14ac:dyDescent="0.25">
      <c r="A880" s="72"/>
      <c r="E880" s="35" t="s">
        <v>353</v>
      </c>
      <c r="H880" s="36">
        <v>0</v>
      </c>
      <c r="J880" s="36">
        <v>0</v>
      </c>
      <c r="L880" s="36">
        <v>0</v>
      </c>
      <c r="N880" s="36">
        <v>0</v>
      </c>
    </row>
    <row r="881" spans="1:14" ht="15" customHeight="1" x14ac:dyDescent="0.25">
      <c r="A881" s="72" t="s">
        <v>354</v>
      </c>
      <c r="E881" s="35" t="s">
        <v>355</v>
      </c>
      <c r="H881" s="36">
        <v>1499</v>
      </c>
      <c r="J881" s="36">
        <v>1500</v>
      </c>
      <c r="L881" s="36">
        <v>1500</v>
      </c>
      <c r="N881" s="36">
        <v>1500</v>
      </c>
    </row>
    <row r="882" spans="1:14" ht="15" customHeight="1" x14ac:dyDescent="0.25">
      <c r="A882" s="72" t="s">
        <v>356</v>
      </c>
      <c r="E882" s="35" t="s">
        <v>357</v>
      </c>
      <c r="H882" s="36">
        <v>0</v>
      </c>
      <c r="J882" s="36">
        <v>200</v>
      </c>
      <c r="L882" s="36">
        <v>0</v>
      </c>
      <c r="N882" s="36">
        <v>0</v>
      </c>
    </row>
    <row r="883" spans="1:14" ht="15" customHeight="1" x14ac:dyDescent="0.25">
      <c r="A883" s="72" t="s">
        <v>358</v>
      </c>
      <c r="E883" s="35" t="s">
        <v>150</v>
      </c>
      <c r="H883" s="36">
        <v>0</v>
      </c>
      <c r="J883" s="36">
        <v>2000</v>
      </c>
      <c r="L883" s="36">
        <v>0</v>
      </c>
      <c r="N883" s="36">
        <v>500</v>
      </c>
    </row>
    <row r="884" spans="1:14" ht="15" customHeight="1" x14ac:dyDescent="0.25">
      <c r="E884" s="35" t="s">
        <v>94</v>
      </c>
      <c r="H884" s="43">
        <v>0</v>
      </c>
      <c r="J884" s="43">
        <v>0</v>
      </c>
      <c r="L884" s="43">
        <v>0</v>
      </c>
      <c r="N884" s="43">
        <v>0</v>
      </c>
    </row>
    <row r="885" spans="1:14" ht="15" customHeight="1" x14ac:dyDescent="0.25">
      <c r="H885" s="36"/>
      <c r="J885" s="45"/>
      <c r="N885" s="36"/>
    </row>
    <row r="886" spans="1:14" ht="15" customHeight="1" thickBot="1" x14ac:dyDescent="0.3">
      <c r="E886" s="35" t="s">
        <v>359</v>
      </c>
      <c r="G886" s="39" t="s">
        <v>9</v>
      </c>
      <c r="H886" s="44">
        <f>SUM(H865:H884)</f>
        <v>26676</v>
      </c>
      <c r="I886" s="40" t="s">
        <v>9</v>
      </c>
      <c r="J886" s="47">
        <f>SUM(J865:J885)</f>
        <v>39196</v>
      </c>
      <c r="K886" s="40" t="s">
        <v>9</v>
      </c>
      <c r="L886" s="44">
        <f>SUM(L865:L884)</f>
        <v>40572</v>
      </c>
      <c r="M886" s="40" t="s">
        <v>9</v>
      </c>
      <c r="N886" s="48">
        <f>SUM(N865:N885)</f>
        <v>39271</v>
      </c>
    </row>
    <row r="887" spans="1:14" ht="15" customHeight="1" thickTop="1" x14ac:dyDescent="0.25">
      <c r="G887" s="39"/>
      <c r="H887" s="36"/>
      <c r="I887" s="40"/>
      <c r="J887" s="36"/>
      <c r="K887" s="40"/>
      <c r="M887" s="40"/>
      <c r="N887" s="36"/>
    </row>
    <row r="888" spans="1:14" ht="15" customHeight="1" x14ac:dyDescent="0.25">
      <c r="G888" s="39"/>
      <c r="H888" s="36"/>
      <c r="I888" s="40"/>
      <c r="J888" s="36"/>
      <c r="K888" s="40"/>
      <c r="M888" s="40"/>
      <c r="N888" s="36"/>
    </row>
    <row r="889" spans="1:14" ht="15" customHeight="1" x14ac:dyDescent="0.25">
      <c r="G889" s="39"/>
      <c r="H889" s="36"/>
      <c r="I889" s="40"/>
      <c r="J889" s="36"/>
      <c r="K889" s="40"/>
      <c r="M889" s="40"/>
      <c r="N889" s="36"/>
    </row>
    <row r="890" spans="1:14" ht="10.5" customHeight="1" x14ac:dyDescent="0.25">
      <c r="G890" s="39"/>
      <c r="H890" s="36"/>
      <c r="I890" s="40"/>
      <c r="J890" s="36"/>
      <c r="K890" s="40"/>
      <c r="M890" s="40"/>
      <c r="N890" s="36"/>
    </row>
    <row r="891" spans="1:14" ht="10.5" customHeight="1" x14ac:dyDescent="0.25">
      <c r="G891" s="39"/>
      <c r="H891" s="36"/>
      <c r="I891" s="40"/>
      <c r="J891" s="36"/>
      <c r="K891" s="40"/>
      <c r="M891" s="40"/>
      <c r="N891" s="36"/>
    </row>
    <row r="892" spans="1:14" ht="10.5" customHeight="1" x14ac:dyDescent="0.25">
      <c r="G892" s="39"/>
      <c r="H892" s="36"/>
      <c r="I892" s="40"/>
      <c r="J892" s="36"/>
      <c r="K892" s="40"/>
      <c r="M892" s="40"/>
      <c r="N892" s="36"/>
    </row>
    <row r="893" spans="1:14" ht="15" customHeight="1" x14ac:dyDescent="0.25">
      <c r="G893" s="39"/>
      <c r="H893" s="36"/>
      <c r="I893" s="40"/>
      <c r="J893" s="36"/>
      <c r="K893" s="40"/>
      <c r="M893" s="40"/>
      <c r="N893" s="36"/>
    </row>
    <row r="894" spans="1:14" ht="15" customHeight="1" x14ac:dyDescent="0.25">
      <c r="G894" s="39"/>
      <c r="H894" s="36"/>
      <c r="I894" s="40"/>
      <c r="J894" s="36"/>
      <c r="K894" s="40"/>
      <c r="M894" s="40"/>
      <c r="N894" s="36"/>
    </row>
    <row r="895" spans="1:14" ht="15" customHeight="1" x14ac:dyDescent="0.25">
      <c r="G895" s="39"/>
      <c r="H895" s="36"/>
      <c r="I895" s="40"/>
      <c r="J895" s="36"/>
      <c r="K895" s="40"/>
      <c r="M895" s="40"/>
      <c r="N895" s="36"/>
    </row>
    <row r="896" spans="1:14" ht="15" customHeight="1" x14ac:dyDescent="0.25">
      <c r="G896" s="39"/>
      <c r="H896" s="36"/>
      <c r="I896" s="40"/>
      <c r="J896" s="36"/>
      <c r="K896" s="40"/>
      <c r="M896" s="40"/>
      <c r="N896" s="36"/>
    </row>
    <row r="897" spans="4:14" ht="15" customHeight="1" x14ac:dyDescent="0.25">
      <c r="G897" s="39"/>
      <c r="H897" s="36"/>
      <c r="I897" s="40"/>
      <c r="J897" s="36"/>
      <c r="K897" s="40"/>
      <c r="M897" s="40"/>
      <c r="N897" s="36"/>
    </row>
    <row r="898" spans="4:14" ht="15" customHeight="1" x14ac:dyDescent="0.25">
      <c r="G898" s="39"/>
      <c r="H898" s="36"/>
      <c r="I898" s="40"/>
      <c r="J898" s="36"/>
      <c r="K898" s="40"/>
      <c r="M898" s="40"/>
      <c r="N898" s="36"/>
    </row>
    <row r="899" spans="4:14" ht="15" customHeight="1" x14ac:dyDescent="0.25">
      <c r="G899" s="39"/>
      <c r="H899" s="36"/>
      <c r="I899" s="40"/>
      <c r="J899" s="36"/>
      <c r="K899" s="40"/>
      <c r="M899" s="40"/>
      <c r="N899" s="36"/>
    </row>
    <row r="900" spans="4:14" ht="15" customHeight="1" x14ac:dyDescent="0.25">
      <c r="G900" s="39"/>
      <c r="H900" s="36"/>
      <c r="I900" s="40"/>
      <c r="J900" s="36"/>
      <c r="K900" s="40"/>
      <c r="M900" s="40"/>
      <c r="N900" s="36"/>
    </row>
    <row r="901" spans="4:14" ht="15" customHeight="1" x14ac:dyDescent="0.25">
      <c r="G901" s="39"/>
      <c r="H901" s="36"/>
      <c r="I901" s="40"/>
      <c r="J901" s="36"/>
      <c r="K901" s="40"/>
      <c r="M901" s="40"/>
      <c r="N901" s="36"/>
    </row>
    <row r="902" spans="4:14" ht="15" customHeight="1" x14ac:dyDescent="0.25">
      <c r="G902" s="39"/>
      <c r="H902" s="36"/>
      <c r="I902" s="40"/>
      <c r="J902" s="36"/>
      <c r="K902" s="40"/>
      <c r="M902" s="40"/>
      <c r="N902" s="36"/>
    </row>
    <row r="903" spans="4:14" ht="15" customHeight="1" x14ac:dyDescent="0.25">
      <c r="G903" s="39"/>
      <c r="H903" s="36"/>
      <c r="I903" s="40"/>
      <c r="J903" s="36"/>
      <c r="K903" s="40"/>
      <c r="M903" s="40"/>
      <c r="N903" s="36"/>
    </row>
    <row r="904" spans="4:14" ht="15" customHeight="1" x14ac:dyDescent="0.25">
      <c r="G904" s="39"/>
      <c r="H904" s="36"/>
      <c r="I904" s="40"/>
      <c r="J904" s="36"/>
      <c r="K904" s="40"/>
      <c r="M904" s="40"/>
      <c r="N904" s="36"/>
    </row>
    <row r="905" spans="4:14" ht="15" customHeight="1" x14ac:dyDescent="0.25">
      <c r="D905" s="84">
        <v>18</v>
      </c>
      <c r="E905" s="84"/>
      <c r="F905" s="84"/>
      <c r="G905" s="84"/>
      <c r="H905" s="84"/>
      <c r="I905" s="84"/>
      <c r="J905" s="84"/>
      <c r="K905" s="84"/>
      <c r="L905" s="84"/>
      <c r="M905" s="84"/>
      <c r="N905" s="84"/>
    </row>
    <row r="906" spans="4:14" ht="15" customHeight="1" x14ac:dyDescent="0.25">
      <c r="D906" s="84" t="s">
        <v>0</v>
      </c>
      <c r="E906" s="84"/>
      <c r="F906" s="84"/>
      <c r="G906" s="84"/>
      <c r="H906" s="84"/>
      <c r="I906" s="84"/>
      <c r="J906" s="84"/>
      <c r="K906" s="84"/>
      <c r="L906" s="84"/>
      <c r="M906" s="84"/>
      <c r="N906" s="84"/>
    </row>
    <row r="907" spans="4:14" ht="15" customHeight="1" x14ac:dyDescent="0.25"/>
    <row r="908" spans="4:14" ht="15" customHeight="1" x14ac:dyDescent="0.25">
      <c r="D908" s="84" t="s">
        <v>1</v>
      </c>
      <c r="E908" s="84"/>
      <c r="F908" s="84"/>
      <c r="G908" s="84"/>
      <c r="H908" s="84"/>
      <c r="I908" s="84"/>
      <c r="J908" s="84"/>
      <c r="K908" s="84"/>
      <c r="L908" s="84"/>
      <c r="M908" s="84"/>
      <c r="N908" s="84"/>
    </row>
    <row r="909" spans="4:14" ht="15" customHeight="1" x14ac:dyDescent="0.25"/>
    <row r="910" spans="4:14" ht="15" customHeight="1" x14ac:dyDescent="0.25">
      <c r="D910" s="84" t="s">
        <v>360</v>
      </c>
      <c r="E910" s="84"/>
      <c r="F910" s="84"/>
      <c r="G910" s="84"/>
      <c r="H910" s="84"/>
      <c r="I910" s="84"/>
      <c r="J910" s="84"/>
      <c r="K910" s="84"/>
      <c r="L910" s="84"/>
      <c r="M910" s="84"/>
      <c r="N910" s="84"/>
    </row>
    <row r="911" spans="4:14" ht="15" customHeight="1" x14ac:dyDescent="0.25"/>
    <row r="912" spans="4:14" ht="15" customHeight="1" x14ac:dyDescent="0.25">
      <c r="D912" s="84" t="s">
        <v>114</v>
      </c>
      <c r="E912" s="84"/>
      <c r="F912" s="84"/>
      <c r="G912" s="84"/>
      <c r="H912" s="84"/>
      <c r="I912" s="84"/>
      <c r="J912" s="84"/>
      <c r="K912" s="84"/>
      <c r="L912" s="84"/>
      <c r="M912" s="84"/>
      <c r="N912" s="84"/>
    </row>
    <row r="913" spans="1:14" ht="15" customHeight="1" x14ac:dyDescent="0.25"/>
    <row r="914" spans="1:14" ht="15" customHeight="1" x14ac:dyDescent="0.25">
      <c r="D914" s="84" t="s">
        <v>115</v>
      </c>
      <c r="E914" s="84"/>
      <c r="F914" s="84"/>
      <c r="G914" s="84"/>
      <c r="H914" s="84"/>
      <c r="I914" s="84"/>
      <c r="J914" s="84"/>
      <c r="K914" s="84"/>
      <c r="L914" s="84"/>
      <c r="M914" s="84"/>
      <c r="N914" s="84"/>
    </row>
    <row r="915" spans="1:14" ht="15" customHeight="1" x14ac:dyDescent="0.25"/>
    <row r="916" spans="1:14" ht="15" customHeight="1" x14ac:dyDescent="0.25"/>
    <row r="917" spans="1:14" ht="15" customHeight="1" x14ac:dyDescent="0.25">
      <c r="H917" s="69">
        <v>2022</v>
      </c>
      <c r="J917" s="69">
        <v>2023</v>
      </c>
      <c r="K917" s="69"/>
      <c r="L917" s="37">
        <v>2023</v>
      </c>
      <c r="N917" s="69">
        <v>2024</v>
      </c>
    </row>
    <row r="918" spans="1:14" ht="15" customHeight="1" x14ac:dyDescent="0.25">
      <c r="H918" s="69" t="s">
        <v>4</v>
      </c>
      <c r="J918" s="69" t="s">
        <v>5</v>
      </c>
      <c r="K918" s="69"/>
      <c r="L918" s="38" t="s">
        <v>4</v>
      </c>
      <c r="M918" s="51" t="s">
        <v>5</v>
      </c>
    </row>
    <row r="919" spans="1:14" ht="15" customHeight="1" x14ac:dyDescent="0.25"/>
    <row r="920" spans="1:14" ht="15" customHeight="1" x14ac:dyDescent="0.25"/>
    <row r="921" spans="1:14" ht="15" customHeight="1" x14ac:dyDescent="0.25">
      <c r="D921" s="35" t="s">
        <v>116</v>
      </c>
    </row>
    <row r="922" spans="1:14" ht="15" customHeight="1" x14ac:dyDescent="0.25">
      <c r="A922" s="72" t="s">
        <v>361</v>
      </c>
      <c r="E922" s="35" t="s">
        <v>362</v>
      </c>
      <c r="G922" s="39" t="s">
        <v>9</v>
      </c>
      <c r="H922" s="36">
        <v>57416</v>
      </c>
      <c r="I922" s="40" t="s">
        <v>9</v>
      </c>
      <c r="J922" s="36">
        <v>59416</v>
      </c>
      <c r="K922" s="39" t="s">
        <v>9</v>
      </c>
      <c r="L922" s="36">
        <v>59416</v>
      </c>
      <c r="M922" s="40" t="s">
        <v>9</v>
      </c>
      <c r="N922" s="36">
        <v>60416</v>
      </c>
    </row>
    <row r="923" spans="1:14" ht="15" customHeight="1" x14ac:dyDescent="0.25">
      <c r="A923" s="72" t="s">
        <v>363</v>
      </c>
      <c r="E923" s="35" t="s">
        <v>263</v>
      </c>
      <c r="H923" s="36">
        <v>127619</v>
      </c>
      <c r="I923" s="36"/>
      <c r="J923" s="36">
        <v>136227</v>
      </c>
      <c r="K923" s="36"/>
      <c r="L923" s="36">
        <v>143333</v>
      </c>
      <c r="M923" s="36"/>
      <c r="N923" s="36">
        <v>146338</v>
      </c>
    </row>
    <row r="924" spans="1:14" ht="15" customHeight="1" x14ac:dyDescent="0.25">
      <c r="A924" s="72" t="s">
        <v>364</v>
      </c>
      <c r="E924" s="35" t="s">
        <v>323</v>
      </c>
      <c r="H924" s="36">
        <v>1787</v>
      </c>
      <c r="I924" s="36"/>
      <c r="J924" s="36">
        <v>12000</v>
      </c>
      <c r="K924" s="36"/>
      <c r="L924" s="36">
        <v>0</v>
      </c>
      <c r="M924" s="36"/>
      <c r="N924" s="36">
        <v>12000</v>
      </c>
    </row>
    <row r="925" spans="1:14" ht="15" customHeight="1" x14ac:dyDescent="0.25">
      <c r="A925" s="72" t="s">
        <v>365</v>
      </c>
      <c r="E925" s="35" t="s">
        <v>366</v>
      </c>
      <c r="H925" s="36">
        <v>0</v>
      </c>
      <c r="I925" s="36"/>
      <c r="J925" s="36">
        <v>500</v>
      </c>
      <c r="K925" s="36"/>
      <c r="L925" s="36">
        <v>0</v>
      </c>
      <c r="M925" s="36"/>
      <c r="N925" s="36">
        <v>1000</v>
      </c>
    </row>
    <row r="926" spans="1:14" ht="15" customHeight="1" x14ac:dyDescent="0.25">
      <c r="A926" s="72" t="s">
        <v>367</v>
      </c>
      <c r="E926" s="35" t="s">
        <v>207</v>
      </c>
      <c r="H926" s="36">
        <v>4273</v>
      </c>
      <c r="J926" s="36">
        <v>5000</v>
      </c>
      <c r="K926" s="36"/>
      <c r="L926" s="36">
        <v>3180</v>
      </c>
      <c r="N926" s="36">
        <v>10500</v>
      </c>
    </row>
    <row r="927" spans="1:14" ht="15" customHeight="1" x14ac:dyDescent="0.25">
      <c r="A927" s="72" t="s">
        <v>368</v>
      </c>
      <c r="E927" s="35" t="s">
        <v>304</v>
      </c>
      <c r="H927" s="36">
        <v>2954</v>
      </c>
      <c r="J927" s="36">
        <v>3500</v>
      </c>
      <c r="K927" s="36"/>
      <c r="L927" s="36">
        <v>3492</v>
      </c>
      <c r="N927" s="36">
        <v>5000</v>
      </c>
    </row>
    <row r="928" spans="1:14" ht="15" customHeight="1" x14ac:dyDescent="0.25">
      <c r="A928" s="72" t="s">
        <v>369</v>
      </c>
      <c r="E928" s="35" t="s">
        <v>306</v>
      </c>
      <c r="H928" s="36">
        <v>1560</v>
      </c>
      <c r="J928" s="36">
        <v>2000</v>
      </c>
      <c r="K928" s="36"/>
      <c r="L928" s="36">
        <v>150</v>
      </c>
      <c r="N928" s="36">
        <v>2000</v>
      </c>
    </row>
    <row r="929" spans="1:14" ht="15" customHeight="1" x14ac:dyDescent="0.25">
      <c r="A929" s="72" t="s">
        <v>370</v>
      </c>
      <c r="E929" s="35" t="s">
        <v>371</v>
      </c>
      <c r="H929" s="36">
        <v>5000</v>
      </c>
      <c r="J929" s="36">
        <v>5000</v>
      </c>
      <c r="K929" s="36"/>
      <c r="L929" s="36">
        <v>0</v>
      </c>
      <c r="N929" s="36">
        <v>5000</v>
      </c>
    </row>
    <row r="930" spans="1:14" ht="15" customHeight="1" x14ac:dyDescent="0.25">
      <c r="A930" s="72" t="s">
        <v>372</v>
      </c>
      <c r="E930" s="35" t="s">
        <v>373</v>
      </c>
      <c r="H930" s="36">
        <v>3201</v>
      </c>
      <c r="J930" s="36">
        <v>3500</v>
      </c>
      <c r="K930" s="36"/>
      <c r="L930" s="36">
        <v>3500</v>
      </c>
      <c r="N930" s="36">
        <v>4500</v>
      </c>
    </row>
    <row r="931" spans="1:14" ht="15" customHeight="1" x14ac:dyDescent="0.25">
      <c r="A931" s="72"/>
      <c r="E931" s="35" t="s">
        <v>374</v>
      </c>
      <c r="H931" s="36"/>
      <c r="I931" s="36"/>
      <c r="J931" s="36"/>
      <c r="K931" s="36"/>
      <c r="M931" s="36"/>
      <c r="N931" s="36"/>
    </row>
    <row r="932" spans="1:14" ht="15" customHeight="1" x14ac:dyDescent="0.25">
      <c r="A932" s="72" t="s">
        <v>375</v>
      </c>
      <c r="F932" s="35" t="s">
        <v>376</v>
      </c>
      <c r="H932" s="36">
        <v>15819</v>
      </c>
      <c r="I932" s="36"/>
      <c r="J932" s="36">
        <v>16736</v>
      </c>
      <c r="K932" s="36"/>
      <c r="L932" s="36">
        <v>16736</v>
      </c>
      <c r="M932" s="36"/>
      <c r="N932" s="36">
        <v>17000</v>
      </c>
    </row>
    <row r="933" spans="1:14" ht="15" customHeight="1" x14ac:dyDescent="0.25">
      <c r="A933" s="72" t="s">
        <v>377</v>
      </c>
      <c r="E933" s="35" t="s">
        <v>45</v>
      </c>
      <c r="H933" s="36">
        <v>0</v>
      </c>
      <c r="I933" s="36"/>
      <c r="J933" s="36">
        <v>3200</v>
      </c>
      <c r="K933" s="36"/>
      <c r="L933" s="36">
        <v>3200</v>
      </c>
      <c r="M933" s="36"/>
      <c r="N933" s="36">
        <v>3200</v>
      </c>
    </row>
    <row r="934" spans="1:14" ht="15" customHeight="1" x14ac:dyDescent="0.25">
      <c r="A934" s="72" t="s">
        <v>378</v>
      </c>
      <c r="E934" s="35" t="s">
        <v>94</v>
      </c>
      <c r="H934" s="43">
        <v>207</v>
      </c>
      <c r="J934" s="43">
        <v>500</v>
      </c>
      <c r="K934" s="36"/>
      <c r="L934" s="43">
        <v>335</v>
      </c>
      <c r="N934" s="43">
        <v>500</v>
      </c>
    </row>
    <row r="935" spans="1:14" ht="15" customHeight="1" x14ac:dyDescent="0.25">
      <c r="H935" s="36"/>
      <c r="J935" s="36"/>
      <c r="K935" s="36"/>
      <c r="N935" s="36"/>
    </row>
    <row r="936" spans="1:14" ht="15" customHeight="1" x14ac:dyDescent="0.25">
      <c r="E936" s="35" t="s">
        <v>379</v>
      </c>
      <c r="H936" s="36"/>
      <c r="J936" s="36"/>
      <c r="K936" s="36"/>
      <c r="N936" s="36"/>
    </row>
    <row r="937" spans="1:14" ht="15" customHeight="1" thickBot="1" x14ac:dyDescent="0.3">
      <c r="F937" s="35" t="s">
        <v>380</v>
      </c>
      <c r="G937" s="39" t="s">
        <v>9</v>
      </c>
      <c r="H937" s="44">
        <f>SUM(H922:H936)</f>
        <v>219836</v>
      </c>
      <c r="I937" s="40" t="s">
        <v>9</v>
      </c>
      <c r="J937" s="48">
        <f>SUM(J922:J934)</f>
        <v>247579</v>
      </c>
      <c r="K937" s="39" t="s">
        <v>9</v>
      </c>
      <c r="L937" s="44">
        <f>SUM(L922:L935)</f>
        <v>233342</v>
      </c>
      <c r="M937" s="40" t="s">
        <v>9</v>
      </c>
      <c r="N937" s="48">
        <f>SUM(N922:N934)</f>
        <v>267454</v>
      </c>
    </row>
    <row r="938" spans="1:14" ht="15" customHeight="1" thickTop="1" x14ac:dyDescent="0.25"/>
    <row r="939" spans="1:14" ht="15" customHeight="1" x14ac:dyDescent="0.25"/>
    <row r="940" spans="1:14" ht="15" customHeight="1" x14ac:dyDescent="0.25"/>
    <row r="941" spans="1:14" ht="15" customHeight="1" x14ac:dyDescent="0.25"/>
    <row r="942" spans="1:14" ht="15" customHeight="1" x14ac:dyDescent="0.25"/>
    <row r="943" spans="1:14" ht="15" customHeight="1" x14ac:dyDescent="0.25"/>
    <row r="944" spans="1:1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spans="4:14" ht="15" customHeight="1" x14ac:dyDescent="0.25">
      <c r="D961" s="84">
        <v>19</v>
      </c>
      <c r="E961" s="84"/>
      <c r="F961" s="84"/>
      <c r="G961" s="84"/>
      <c r="H961" s="84"/>
      <c r="I961" s="84"/>
      <c r="J961" s="84"/>
      <c r="K961" s="84"/>
      <c r="L961" s="84"/>
      <c r="M961" s="84"/>
      <c r="N961" s="84"/>
    </row>
    <row r="962" spans="4:14" ht="15" customHeight="1" x14ac:dyDescent="0.25">
      <c r="D962" s="84" t="s">
        <v>0</v>
      </c>
      <c r="E962" s="84"/>
      <c r="F962" s="84"/>
      <c r="G962" s="84"/>
      <c r="H962" s="84"/>
      <c r="I962" s="84"/>
      <c r="J962" s="84"/>
      <c r="K962" s="84"/>
      <c r="L962" s="84"/>
      <c r="M962" s="84"/>
      <c r="N962" s="84"/>
    </row>
    <row r="963" spans="4:14" ht="15" customHeight="1" x14ac:dyDescent="0.25"/>
    <row r="964" spans="4:14" ht="15" customHeight="1" x14ac:dyDescent="0.25">
      <c r="D964" s="84" t="s">
        <v>1</v>
      </c>
      <c r="E964" s="84"/>
      <c r="F964" s="84"/>
      <c r="G964" s="84"/>
      <c r="H964" s="84"/>
      <c r="I964" s="84"/>
      <c r="J964" s="84"/>
      <c r="K964" s="84"/>
      <c r="L964" s="84"/>
      <c r="M964" s="84"/>
      <c r="N964" s="84"/>
    </row>
    <row r="965" spans="4:14" ht="15" customHeight="1" x14ac:dyDescent="0.25"/>
    <row r="966" spans="4:14" ht="15" customHeight="1" x14ac:dyDescent="0.25">
      <c r="D966" s="84" t="s">
        <v>381</v>
      </c>
      <c r="E966" s="84"/>
      <c r="F966" s="84"/>
      <c r="G966" s="84"/>
      <c r="H966" s="84"/>
      <c r="I966" s="84"/>
      <c r="J966" s="84"/>
      <c r="K966" s="84"/>
      <c r="L966" s="84"/>
      <c r="M966" s="84"/>
      <c r="N966" s="84"/>
    </row>
    <row r="967" spans="4:14" ht="15" customHeight="1" x14ac:dyDescent="0.25"/>
    <row r="968" spans="4:14" ht="15" customHeight="1" x14ac:dyDescent="0.25">
      <c r="D968" s="84" t="s">
        <v>382</v>
      </c>
      <c r="E968" s="84"/>
      <c r="F968" s="84"/>
      <c r="G968" s="84"/>
      <c r="H968" s="84"/>
      <c r="I968" s="84"/>
      <c r="J968" s="84"/>
      <c r="K968" s="84"/>
      <c r="L968" s="84"/>
      <c r="M968" s="84"/>
      <c r="N968" s="84"/>
    </row>
    <row r="969" spans="4:14" ht="15" customHeight="1" x14ac:dyDescent="0.25"/>
    <row r="970" spans="4:14" ht="15" customHeight="1" x14ac:dyDescent="0.25">
      <c r="D970" s="84" t="s">
        <v>115</v>
      </c>
      <c r="E970" s="84"/>
      <c r="F970" s="84"/>
      <c r="G970" s="84"/>
      <c r="H970" s="84"/>
      <c r="I970" s="84"/>
      <c r="J970" s="84"/>
      <c r="K970" s="84"/>
      <c r="L970" s="84"/>
      <c r="M970" s="84"/>
      <c r="N970" s="84"/>
    </row>
    <row r="971" spans="4:14" ht="15" customHeight="1" x14ac:dyDescent="0.25"/>
    <row r="972" spans="4:14" ht="15" customHeight="1" x14ac:dyDescent="0.25"/>
    <row r="973" spans="4:14" ht="15" customHeight="1" x14ac:dyDescent="0.25">
      <c r="H973" s="69">
        <v>2022</v>
      </c>
      <c r="J973" s="69">
        <v>2023</v>
      </c>
      <c r="K973" s="69"/>
      <c r="L973" s="37">
        <v>2023</v>
      </c>
      <c r="N973" s="69">
        <v>2024</v>
      </c>
    </row>
    <row r="974" spans="4:14" ht="15" customHeight="1" x14ac:dyDescent="0.25">
      <c r="H974" s="69" t="s">
        <v>4</v>
      </c>
      <c r="J974" s="69" t="s">
        <v>5</v>
      </c>
      <c r="K974" s="69"/>
      <c r="L974" s="38" t="s">
        <v>4</v>
      </c>
      <c r="M974" s="84" t="s">
        <v>5</v>
      </c>
      <c r="N974" s="84"/>
    </row>
    <row r="975" spans="4:14" ht="15" customHeight="1" x14ac:dyDescent="0.25"/>
    <row r="976" spans="4:14" ht="15" customHeight="1" x14ac:dyDescent="0.25"/>
    <row r="977" spans="1:14" ht="15" customHeight="1" x14ac:dyDescent="0.25">
      <c r="D977" s="35" t="s">
        <v>116</v>
      </c>
    </row>
    <row r="978" spans="1:14" ht="15" customHeight="1" x14ac:dyDescent="0.25">
      <c r="A978" s="72" t="s">
        <v>383</v>
      </c>
      <c r="E978" s="35" t="s">
        <v>384</v>
      </c>
      <c r="G978" s="35" t="s">
        <v>9</v>
      </c>
      <c r="H978" s="36">
        <v>9000</v>
      </c>
      <c r="I978" s="35" t="s">
        <v>9</v>
      </c>
      <c r="J978" s="45">
        <v>9000</v>
      </c>
      <c r="K978" s="35" t="s">
        <v>9</v>
      </c>
      <c r="L978" s="52">
        <v>9000</v>
      </c>
      <c r="M978" s="35" t="s">
        <v>9</v>
      </c>
      <c r="N978" s="45">
        <v>9000</v>
      </c>
    </row>
    <row r="979" spans="1:14" ht="15" customHeight="1" x14ac:dyDescent="0.25">
      <c r="A979" s="72" t="s">
        <v>385</v>
      </c>
      <c r="E979" s="35" t="s">
        <v>386</v>
      </c>
      <c r="H979" s="36">
        <v>3600</v>
      </c>
      <c r="J979" s="45">
        <v>3600</v>
      </c>
      <c r="L979" s="52">
        <v>3600</v>
      </c>
      <c r="N979" s="45">
        <v>3600</v>
      </c>
    </row>
    <row r="980" spans="1:14" ht="15" customHeight="1" x14ac:dyDescent="0.25">
      <c r="A980" s="72" t="s">
        <v>387</v>
      </c>
      <c r="E980" s="35" t="s">
        <v>207</v>
      </c>
      <c r="H980" s="43">
        <v>500</v>
      </c>
      <c r="J980" s="46">
        <v>500</v>
      </c>
      <c r="L980" s="53">
        <v>200</v>
      </c>
      <c r="N980" s="46">
        <v>500</v>
      </c>
    </row>
    <row r="981" spans="1:14" ht="15" customHeight="1" x14ac:dyDescent="0.25">
      <c r="H981" s="36"/>
      <c r="J981" s="36"/>
      <c r="L981" s="52"/>
      <c r="N981" s="45"/>
    </row>
    <row r="982" spans="1:14" ht="15" customHeight="1" x14ac:dyDescent="0.25">
      <c r="E982" s="35" t="s">
        <v>388</v>
      </c>
      <c r="H982" s="36"/>
      <c r="J982" s="36"/>
      <c r="L982" s="52"/>
      <c r="N982" s="45"/>
    </row>
    <row r="983" spans="1:14" ht="15" customHeight="1" thickBot="1" x14ac:dyDescent="0.3">
      <c r="F983" s="35" t="s">
        <v>273</v>
      </c>
      <c r="G983" s="35" t="s">
        <v>9</v>
      </c>
      <c r="H983" s="48">
        <f>SUM(H978:H980)</f>
        <v>13100</v>
      </c>
      <c r="I983" s="35" t="s">
        <v>9</v>
      </c>
      <c r="J983" s="48">
        <f>SUM(J978:J980)</f>
        <v>13100</v>
      </c>
      <c r="K983" s="35" t="s">
        <v>9</v>
      </c>
      <c r="L983" s="54">
        <f>SUM(L978:L980)</f>
        <v>12800</v>
      </c>
      <c r="M983" s="35" t="s">
        <v>9</v>
      </c>
      <c r="N983" s="47">
        <f>SUM(N978:N982)</f>
        <v>13100</v>
      </c>
    </row>
    <row r="984" spans="1:14" ht="15" customHeight="1" thickTop="1" x14ac:dyDescent="0.25">
      <c r="H984" s="36"/>
      <c r="J984" s="36"/>
      <c r="L984" s="55"/>
      <c r="N984" s="45"/>
    </row>
    <row r="985" spans="1:14" ht="15" customHeight="1" x14ac:dyDescent="0.25">
      <c r="H985" s="36"/>
      <c r="J985" s="36"/>
      <c r="L985" s="55"/>
      <c r="N985" s="45"/>
    </row>
    <row r="986" spans="1:14" ht="15" customHeight="1" x14ac:dyDescent="0.25">
      <c r="H986" s="36"/>
      <c r="J986" s="36"/>
      <c r="L986" s="55"/>
      <c r="N986" s="45"/>
    </row>
    <row r="987" spans="1:14" ht="15" customHeight="1" x14ac:dyDescent="0.25">
      <c r="H987" s="36"/>
      <c r="J987" s="36"/>
      <c r="L987" s="55"/>
      <c r="N987" s="45"/>
    </row>
    <row r="988" spans="1:14" ht="15" customHeight="1" x14ac:dyDescent="0.25">
      <c r="H988" s="36"/>
      <c r="J988" s="36"/>
      <c r="L988" s="55"/>
      <c r="N988" s="45"/>
    </row>
    <row r="989" spans="1:14" ht="15" customHeight="1" x14ac:dyDescent="0.25">
      <c r="H989" s="36"/>
      <c r="J989" s="36"/>
      <c r="L989" s="55"/>
      <c r="N989" s="45"/>
    </row>
    <row r="990" spans="1:14" ht="15" customHeight="1" x14ac:dyDescent="0.25">
      <c r="H990" s="36"/>
      <c r="J990" s="36"/>
      <c r="L990" s="55"/>
      <c r="N990" s="45"/>
    </row>
    <row r="991" spans="1:14" ht="15" customHeight="1" x14ac:dyDescent="0.25">
      <c r="H991" s="36"/>
      <c r="J991" s="36"/>
      <c r="L991" s="55"/>
      <c r="N991" s="45"/>
    </row>
    <row r="992" spans="1:14" ht="15" customHeight="1" x14ac:dyDescent="0.25">
      <c r="H992" s="36"/>
      <c r="J992" s="36"/>
      <c r="L992" s="55"/>
      <c r="N992" s="45"/>
    </row>
    <row r="993" spans="8:14" ht="15" customHeight="1" x14ac:dyDescent="0.25">
      <c r="H993" s="36"/>
      <c r="J993" s="36"/>
      <c r="L993" s="55"/>
      <c r="N993" s="45"/>
    </row>
    <row r="994" spans="8:14" ht="15" customHeight="1" x14ac:dyDescent="0.25">
      <c r="H994" s="36"/>
      <c r="J994" s="36"/>
      <c r="L994" s="55"/>
      <c r="N994" s="45"/>
    </row>
    <row r="995" spans="8:14" ht="15" customHeight="1" x14ac:dyDescent="0.25">
      <c r="H995" s="36"/>
      <c r="J995" s="36"/>
      <c r="L995" s="55"/>
      <c r="N995" s="45"/>
    </row>
    <row r="996" spans="8:14" ht="15" customHeight="1" x14ac:dyDescent="0.25">
      <c r="H996" s="36"/>
      <c r="J996" s="36"/>
      <c r="L996" s="55"/>
      <c r="N996" s="45"/>
    </row>
    <row r="997" spans="8:14" ht="15" customHeight="1" x14ac:dyDescent="0.25">
      <c r="H997" s="36"/>
      <c r="J997" s="36"/>
      <c r="L997" s="55"/>
      <c r="N997" s="45"/>
    </row>
    <row r="998" spans="8:14" ht="15" customHeight="1" x14ac:dyDescent="0.25">
      <c r="H998" s="36"/>
      <c r="J998" s="36"/>
      <c r="L998" s="55"/>
      <c r="N998" s="45"/>
    </row>
    <row r="999" spans="8:14" ht="15" customHeight="1" x14ac:dyDescent="0.25">
      <c r="H999" s="36"/>
      <c r="J999" s="36"/>
      <c r="L999" s="55"/>
      <c r="N999" s="45"/>
    </row>
    <row r="1000" spans="8:14" ht="15" customHeight="1" x14ac:dyDescent="0.25">
      <c r="H1000" s="36"/>
      <c r="J1000" s="36"/>
      <c r="L1000" s="55"/>
      <c r="N1000" s="45"/>
    </row>
    <row r="1001" spans="8:14" ht="15" customHeight="1" x14ac:dyDescent="0.25">
      <c r="H1001" s="36"/>
      <c r="J1001" s="36"/>
      <c r="L1001" s="55"/>
      <c r="N1001" s="45"/>
    </row>
    <row r="1002" spans="8:14" ht="15" customHeight="1" x14ac:dyDescent="0.25">
      <c r="H1002" s="36"/>
      <c r="J1002" s="36"/>
      <c r="L1002" s="55"/>
      <c r="N1002" s="45"/>
    </row>
    <row r="1003" spans="8:14" ht="15" customHeight="1" x14ac:dyDescent="0.25">
      <c r="H1003" s="36"/>
      <c r="J1003" s="36"/>
      <c r="L1003" s="55"/>
      <c r="N1003" s="45"/>
    </row>
    <row r="1004" spans="8:14" ht="15" customHeight="1" x14ac:dyDescent="0.25">
      <c r="H1004" s="36"/>
      <c r="J1004" s="36"/>
      <c r="L1004" s="55"/>
      <c r="N1004" s="45"/>
    </row>
    <row r="1005" spans="8:14" ht="15" customHeight="1" x14ac:dyDescent="0.25">
      <c r="H1005" s="36"/>
      <c r="J1005" s="36"/>
      <c r="L1005" s="55"/>
      <c r="N1005" s="45"/>
    </row>
    <row r="1006" spans="8:14" ht="15" customHeight="1" x14ac:dyDescent="0.25">
      <c r="H1006" s="36"/>
      <c r="J1006" s="36"/>
      <c r="L1006" s="55"/>
      <c r="N1006" s="45"/>
    </row>
    <row r="1007" spans="8:14" ht="15" customHeight="1" x14ac:dyDescent="0.25">
      <c r="H1007" s="36"/>
      <c r="J1007" s="36"/>
      <c r="L1007" s="55"/>
      <c r="N1007" s="45"/>
    </row>
    <row r="1008" spans="8:14" ht="15" customHeight="1" x14ac:dyDescent="0.25">
      <c r="H1008" s="36"/>
      <c r="J1008" s="36"/>
      <c r="L1008" s="55"/>
      <c r="N1008" s="45"/>
    </row>
    <row r="1009" spans="4:14" ht="15" customHeight="1" x14ac:dyDescent="0.25">
      <c r="H1009" s="36"/>
      <c r="J1009" s="36"/>
      <c r="L1009" s="55"/>
      <c r="N1009" s="45"/>
    </row>
    <row r="1010" spans="4:14" ht="15" customHeight="1" x14ac:dyDescent="0.25">
      <c r="H1010" s="36"/>
      <c r="J1010" s="36"/>
      <c r="L1010" s="55"/>
      <c r="N1010" s="45"/>
    </row>
    <row r="1011" spans="4:14" ht="15" customHeight="1" x14ac:dyDescent="0.25">
      <c r="H1011" s="36"/>
      <c r="J1011" s="36"/>
      <c r="L1011" s="55"/>
      <c r="N1011" s="45"/>
    </row>
    <row r="1012" spans="4:14" ht="15" customHeight="1" x14ac:dyDescent="0.25">
      <c r="H1012" s="36"/>
      <c r="J1012" s="36"/>
      <c r="L1012" s="55"/>
      <c r="N1012" s="45"/>
    </row>
    <row r="1013" spans="4:14" ht="15" customHeight="1" x14ac:dyDescent="0.25">
      <c r="H1013" s="36"/>
      <c r="J1013" s="36"/>
      <c r="L1013" s="55"/>
      <c r="N1013" s="45"/>
    </row>
    <row r="1014" spans="4:14" ht="15" customHeight="1" x14ac:dyDescent="0.25"/>
    <row r="1015" spans="4:14" ht="15" customHeight="1" x14ac:dyDescent="0.25"/>
    <row r="1016" spans="4:14" ht="15" customHeight="1" x14ac:dyDescent="0.25"/>
    <row r="1017" spans="4:14" ht="15" customHeight="1" x14ac:dyDescent="0.25">
      <c r="D1017" s="84">
        <v>20</v>
      </c>
      <c r="E1017" s="84"/>
      <c r="F1017" s="84"/>
      <c r="G1017" s="84"/>
      <c r="H1017" s="84"/>
      <c r="I1017" s="84"/>
      <c r="J1017" s="84"/>
      <c r="K1017" s="84"/>
      <c r="L1017" s="84"/>
      <c r="M1017" s="84"/>
      <c r="N1017" s="84"/>
    </row>
    <row r="1018" spans="4:14" ht="15" customHeight="1" x14ac:dyDescent="0.25">
      <c r="D1018" s="84" t="s">
        <v>0</v>
      </c>
      <c r="E1018" s="84"/>
      <c r="F1018" s="84"/>
      <c r="G1018" s="84"/>
      <c r="H1018" s="84"/>
      <c r="I1018" s="84"/>
      <c r="J1018" s="84"/>
      <c r="K1018" s="84"/>
      <c r="L1018" s="84"/>
      <c r="M1018" s="84"/>
      <c r="N1018" s="84"/>
    </row>
    <row r="1019" spans="4:14" ht="15" customHeight="1" x14ac:dyDescent="0.25"/>
    <row r="1020" spans="4:14" ht="15" customHeight="1" x14ac:dyDescent="0.25">
      <c r="D1020" s="84" t="s">
        <v>1</v>
      </c>
      <c r="E1020" s="84"/>
      <c r="F1020" s="84"/>
      <c r="G1020" s="84"/>
      <c r="H1020" s="84"/>
      <c r="I1020" s="84"/>
      <c r="J1020" s="84"/>
      <c r="K1020" s="84"/>
      <c r="L1020" s="84"/>
      <c r="M1020" s="84"/>
      <c r="N1020" s="84"/>
    </row>
    <row r="1021" spans="4:14" ht="15" customHeight="1" x14ac:dyDescent="0.25"/>
    <row r="1022" spans="4:14" ht="15" customHeight="1" x14ac:dyDescent="0.25">
      <c r="D1022" s="84" t="s">
        <v>389</v>
      </c>
      <c r="E1022" s="84"/>
      <c r="F1022" s="84"/>
      <c r="G1022" s="84"/>
      <c r="H1022" s="84"/>
      <c r="I1022" s="84"/>
      <c r="J1022" s="84"/>
      <c r="K1022" s="84"/>
      <c r="L1022" s="84"/>
      <c r="M1022" s="84"/>
      <c r="N1022" s="84"/>
    </row>
    <row r="1023" spans="4:14" ht="15" customHeight="1" x14ac:dyDescent="0.25"/>
    <row r="1024" spans="4:14" ht="15" customHeight="1" x14ac:dyDescent="0.25">
      <c r="D1024" s="84" t="s">
        <v>114</v>
      </c>
      <c r="E1024" s="84"/>
      <c r="F1024" s="84"/>
      <c r="G1024" s="84"/>
      <c r="H1024" s="84"/>
      <c r="I1024" s="84"/>
      <c r="J1024" s="84"/>
      <c r="K1024" s="84"/>
      <c r="L1024" s="84"/>
      <c r="M1024" s="84"/>
      <c r="N1024" s="84"/>
    </row>
    <row r="1025" spans="1:14" ht="15" customHeight="1" x14ac:dyDescent="0.25"/>
    <row r="1026" spans="1:14" ht="15" customHeight="1" x14ac:dyDescent="0.25">
      <c r="D1026" s="84" t="s">
        <v>115</v>
      </c>
      <c r="E1026" s="84"/>
      <c r="F1026" s="84"/>
      <c r="G1026" s="84"/>
      <c r="H1026" s="84"/>
      <c r="I1026" s="84"/>
      <c r="J1026" s="84"/>
      <c r="K1026" s="84"/>
      <c r="L1026" s="84"/>
      <c r="M1026" s="84"/>
      <c r="N1026" s="84"/>
    </row>
    <row r="1027" spans="1:14" ht="15" customHeight="1" x14ac:dyDescent="0.25"/>
    <row r="1028" spans="1:14" ht="15" customHeight="1" x14ac:dyDescent="0.25"/>
    <row r="1029" spans="1:14" ht="15" customHeight="1" x14ac:dyDescent="0.25">
      <c r="H1029" s="69">
        <v>2022</v>
      </c>
      <c r="J1029" s="69">
        <v>2023</v>
      </c>
      <c r="K1029" s="69"/>
      <c r="L1029" s="37">
        <v>2023</v>
      </c>
      <c r="N1029" s="69">
        <v>2024</v>
      </c>
    </row>
    <row r="1030" spans="1:14" ht="15" customHeight="1" x14ac:dyDescent="0.25">
      <c r="H1030" s="69" t="s">
        <v>4</v>
      </c>
      <c r="J1030" s="69" t="s">
        <v>5</v>
      </c>
      <c r="K1030" s="69"/>
      <c r="L1030" s="38" t="s">
        <v>4</v>
      </c>
      <c r="M1030" s="84" t="s">
        <v>5</v>
      </c>
      <c r="N1030" s="84"/>
    </row>
    <row r="1031" spans="1:14" ht="15" customHeight="1" x14ac:dyDescent="0.25">
      <c r="H1031" s="69"/>
      <c r="J1031" s="69"/>
      <c r="K1031" s="69"/>
      <c r="L1031" s="38"/>
      <c r="N1031" s="69"/>
    </row>
    <row r="1032" spans="1:14" ht="15" customHeight="1" x14ac:dyDescent="0.25">
      <c r="D1032" s="35" t="s">
        <v>116</v>
      </c>
    </row>
    <row r="1033" spans="1:14" ht="15" customHeight="1" x14ac:dyDescent="0.25">
      <c r="A1033" s="72" t="s">
        <v>390</v>
      </c>
      <c r="E1033" s="35" t="s">
        <v>391</v>
      </c>
      <c r="G1033" s="39" t="s">
        <v>9</v>
      </c>
      <c r="H1033" s="66">
        <v>36948</v>
      </c>
      <c r="I1033" s="36" t="s">
        <v>9</v>
      </c>
      <c r="J1033" s="66">
        <v>37031</v>
      </c>
      <c r="K1033" s="39" t="s">
        <v>9</v>
      </c>
      <c r="L1033" s="40">
        <v>37031</v>
      </c>
      <c r="M1033" s="39" t="s">
        <v>9</v>
      </c>
      <c r="N1033" s="40">
        <v>38031</v>
      </c>
    </row>
    <row r="1034" spans="1:14" ht="15" customHeight="1" x14ac:dyDescent="0.25">
      <c r="A1034" s="72" t="s">
        <v>392</v>
      </c>
      <c r="E1034" s="35" t="s">
        <v>393</v>
      </c>
      <c r="G1034" s="39"/>
      <c r="H1034" s="66">
        <v>27497</v>
      </c>
      <c r="I1034" s="36"/>
      <c r="J1034" s="66">
        <v>27040</v>
      </c>
      <c r="K1034" s="39"/>
      <c r="L1034" s="40">
        <v>19794</v>
      </c>
      <c r="M1034" s="39"/>
      <c r="N1034" s="40">
        <v>0</v>
      </c>
    </row>
    <row r="1035" spans="1:14" ht="15" customHeight="1" x14ac:dyDescent="0.25">
      <c r="A1035" s="72" t="s">
        <v>394</v>
      </c>
      <c r="E1035" s="35" t="s">
        <v>342</v>
      </c>
      <c r="G1035" s="39"/>
      <c r="H1035" s="66">
        <v>11675</v>
      </c>
      <c r="I1035" s="36"/>
      <c r="J1035" s="66">
        <v>7531</v>
      </c>
      <c r="K1035" s="40"/>
      <c r="L1035" s="40">
        <v>6000</v>
      </c>
      <c r="M1035" s="40"/>
      <c r="N1035" s="40">
        <v>7500</v>
      </c>
    </row>
    <row r="1036" spans="1:14" ht="15" customHeight="1" x14ac:dyDescent="0.25">
      <c r="A1036" s="72" t="s">
        <v>395</v>
      </c>
      <c r="E1036" s="35" t="s">
        <v>207</v>
      </c>
      <c r="G1036" s="39"/>
      <c r="H1036" s="66">
        <v>25957</v>
      </c>
      <c r="I1036" s="36"/>
      <c r="J1036" s="66">
        <v>15000</v>
      </c>
      <c r="K1036" s="40"/>
      <c r="L1036" s="40">
        <v>14400</v>
      </c>
      <c r="M1036" s="40"/>
      <c r="N1036" s="40">
        <v>0</v>
      </c>
    </row>
    <row r="1037" spans="1:14" ht="15" customHeight="1" x14ac:dyDescent="0.25">
      <c r="A1037" s="72" t="s">
        <v>396</v>
      </c>
      <c r="E1037" s="35" t="s">
        <v>397</v>
      </c>
      <c r="G1037" s="39"/>
      <c r="H1037" s="66">
        <v>4672</v>
      </c>
      <c r="I1037" s="36"/>
      <c r="J1037" s="66">
        <v>4325</v>
      </c>
      <c r="K1037" s="40"/>
      <c r="L1037" s="40">
        <v>2500</v>
      </c>
      <c r="M1037" s="40"/>
      <c r="N1037" s="40">
        <v>4000</v>
      </c>
    </row>
    <row r="1038" spans="1:14" ht="15" customHeight="1" x14ac:dyDescent="0.25">
      <c r="A1038" s="72"/>
      <c r="E1038" s="35" t="s">
        <v>398</v>
      </c>
      <c r="G1038" s="39"/>
      <c r="H1038" s="66">
        <v>961</v>
      </c>
      <c r="I1038" s="36"/>
      <c r="J1038" s="66">
        <v>738</v>
      </c>
      <c r="K1038" s="40"/>
      <c r="L1038" s="40">
        <v>0</v>
      </c>
      <c r="M1038" s="40"/>
      <c r="N1038" s="40">
        <v>2000</v>
      </c>
    </row>
    <row r="1039" spans="1:14" ht="15" customHeight="1" x14ac:dyDescent="0.25">
      <c r="A1039" s="72" t="s">
        <v>399</v>
      </c>
      <c r="E1039" s="35" t="s">
        <v>400</v>
      </c>
      <c r="G1039" s="39"/>
      <c r="H1039" s="66">
        <v>30099</v>
      </c>
      <c r="I1039" s="36"/>
      <c r="J1039" s="66">
        <v>10000</v>
      </c>
      <c r="K1039" s="40"/>
      <c r="L1039" s="40">
        <v>72000</v>
      </c>
      <c r="M1039" s="40"/>
      <c r="N1039" s="40">
        <v>70000</v>
      </c>
    </row>
    <row r="1040" spans="1:14" ht="15" customHeight="1" x14ac:dyDescent="0.25">
      <c r="A1040" s="72" t="s">
        <v>401</v>
      </c>
      <c r="E1040" s="35" t="s">
        <v>145</v>
      </c>
      <c r="G1040" s="39"/>
      <c r="H1040" s="66">
        <v>651</v>
      </c>
      <c r="I1040" s="36"/>
      <c r="J1040" s="66">
        <v>520</v>
      </c>
      <c r="K1040" s="40"/>
      <c r="L1040" s="40">
        <v>0</v>
      </c>
      <c r="M1040" s="40"/>
      <c r="N1040" s="40">
        <v>600</v>
      </c>
    </row>
    <row r="1041" spans="1:15" ht="15" customHeight="1" x14ac:dyDescent="0.25">
      <c r="A1041" s="72" t="s">
        <v>402</v>
      </c>
      <c r="E1041" s="35" t="s">
        <v>403</v>
      </c>
      <c r="G1041" s="39"/>
      <c r="H1041" s="66">
        <v>0</v>
      </c>
      <c r="I1041" s="36"/>
      <c r="J1041" s="66">
        <v>0</v>
      </c>
      <c r="K1041" s="40"/>
      <c r="L1041" s="40">
        <v>100</v>
      </c>
      <c r="M1041" s="40"/>
      <c r="N1041" s="40">
        <v>2000</v>
      </c>
      <c r="O1041" s="36"/>
    </row>
    <row r="1042" spans="1:15" ht="15" customHeight="1" x14ac:dyDescent="0.25">
      <c r="A1042" s="72" t="s">
        <v>404</v>
      </c>
      <c r="E1042" s="35" t="s">
        <v>304</v>
      </c>
      <c r="G1042" s="39"/>
      <c r="H1042" s="66">
        <v>500</v>
      </c>
      <c r="I1042" s="36"/>
      <c r="J1042" s="66">
        <v>0</v>
      </c>
      <c r="K1042" s="40"/>
      <c r="L1042" s="40">
        <v>100</v>
      </c>
      <c r="M1042" s="40"/>
      <c r="N1042" s="40">
        <v>0</v>
      </c>
    </row>
    <row r="1043" spans="1:15" ht="15" customHeight="1" x14ac:dyDescent="0.25">
      <c r="A1043" s="72"/>
      <c r="E1043" s="35" t="s">
        <v>405</v>
      </c>
      <c r="G1043" s="39"/>
      <c r="H1043" s="66"/>
      <c r="I1043" s="36"/>
      <c r="J1043" s="66">
        <v>49400</v>
      </c>
      <c r="K1043" s="40"/>
      <c r="L1043" s="40">
        <v>72164</v>
      </c>
      <c r="M1043" s="40"/>
      <c r="N1043" s="40">
        <v>147000</v>
      </c>
    </row>
    <row r="1044" spans="1:15" ht="15" customHeight="1" x14ac:dyDescent="0.25">
      <c r="A1044" s="72" t="s">
        <v>406</v>
      </c>
      <c r="E1044" s="35" t="s">
        <v>407</v>
      </c>
      <c r="G1044" s="39"/>
      <c r="H1044" s="67">
        <v>139725</v>
      </c>
      <c r="I1044" s="36"/>
      <c r="J1044" s="67">
        <v>26900</v>
      </c>
      <c r="K1044" s="40"/>
      <c r="L1044" s="49">
        <v>12895</v>
      </c>
      <c r="M1044" s="40"/>
      <c r="N1044" s="49">
        <v>0</v>
      </c>
    </row>
    <row r="1045" spans="1:15" ht="15" customHeight="1" x14ac:dyDescent="0.25">
      <c r="G1045" s="39"/>
      <c r="H1045" s="40"/>
      <c r="I1045" s="39"/>
      <c r="J1045" s="40"/>
      <c r="K1045" s="39"/>
      <c r="L1045" s="40"/>
      <c r="M1045" s="39"/>
      <c r="N1045" s="40"/>
    </row>
    <row r="1046" spans="1:15" ht="15" customHeight="1" thickBot="1" x14ac:dyDescent="0.3">
      <c r="E1046" s="35" t="s">
        <v>95</v>
      </c>
      <c r="G1046" s="39" t="s">
        <v>9</v>
      </c>
      <c r="H1046" s="50">
        <f>SUM(H1033:H1044)</f>
        <v>278685</v>
      </c>
      <c r="I1046" s="39" t="s">
        <v>9</v>
      </c>
      <c r="J1046" s="50">
        <f>SUM(J1033:J1045)</f>
        <v>178485</v>
      </c>
      <c r="K1046" s="39" t="s">
        <v>9</v>
      </c>
      <c r="L1046" s="50">
        <f>SUM(L1033:L1045)</f>
        <v>236984</v>
      </c>
      <c r="M1046" s="39" t="s">
        <v>9</v>
      </c>
      <c r="N1046" s="50">
        <f>SUM(N1033:N1044)</f>
        <v>271131</v>
      </c>
    </row>
    <row r="1047" spans="1:15" ht="15" customHeight="1" thickTop="1" x14ac:dyDescent="0.25">
      <c r="G1047" s="39"/>
      <c r="H1047" s="40"/>
      <c r="I1047" s="39"/>
      <c r="J1047" s="40"/>
      <c r="K1047" s="39"/>
      <c r="L1047" s="40"/>
      <c r="M1047" s="39"/>
      <c r="N1047" s="40"/>
    </row>
    <row r="1048" spans="1:15" ht="15" customHeight="1" x14ac:dyDescent="0.25">
      <c r="G1048" s="39"/>
      <c r="H1048" s="40"/>
      <c r="I1048" s="39"/>
      <c r="J1048" s="40"/>
      <c r="K1048" s="39"/>
      <c r="L1048" s="40"/>
      <c r="M1048" s="39"/>
      <c r="N1048" s="40"/>
    </row>
    <row r="1049" spans="1:15" ht="15" customHeight="1" x14ac:dyDescent="0.25">
      <c r="G1049" s="39"/>
      <c r="H1049" s="40"/>
      <c r="I1049" s="39"/>
      <c r="J1049" s="40"/>
      <c r="K1049" s="39"/>
      <c r="L1049" s="40"/>
      <c r="M1049" s="39"/>
      <c r="N1049" s="40"/>
    </row>
    <row r="1050" spans="1:15" ht="15" customHeight="1" x14ac:dyDescent="0.25">
      <c r="G1050" s="39"/>
      <c r="H1050" s="40"/>
      <c r="I1050" s="39"/>
      <c r="J1050" s="40"/>
      <c r="K1050" s="39"/>
      <c r="L1050" s="40"/>
      <c r="M1050" s="39"/>
      <c r="N1050" s="40"/>
    </row>
    <row r="1051" spans="1:15" ht="15" customHeight="1" x14ac:dyDescent="0.25">
      <c r="G1051" s="39"/>
      <c r="H1051" s="40"/>
      <c r="I1051" s="39"/>
      <c r="J1051" s="40"/>
      <c r="K1051" s="39"/>
      <c r="L1051" s="40"/>
      <c r="M1051" s="39"/>
      <c r="N1051" s="40"/>
    </row>
    <row r="1052" spans="1:15" ht="15" customHeight="1" x14ac:dyDescent="0.25">
      <c r="G1052" s="39"/>
      <c r="H1052" s="40"/>
      <c r="I1052" s="39"/>
      <c r="J1052" s="40"/>
      <c r="K1052" s="39"/>
      <c r="L1052" s="40"/>
      <c r="M1052" s="39"/>
      <c r="N1052" s="40"/>
    </row>
    <row r="1053" spans="1:15" ht="15" customHeight="1" x14ac:dyDescent="0.25">
      <c r="G1053" s="39"/>
      <c r="H1053" s="40"/>
      <c r="I1053" s="39"/>
      <c r="J1053" s="40"/>
      <c r="K1053" s="39"/>
      <c r="L1053" s="40"/>
      <c r="M1053" s="39"/>
      <c r="N1053" s="40"/>
    </row>
    <row r="1054" spans="1:15" ht="15" customHeight="1" x14ac:dyDescent="0.25">
      <c r="G1054" s="39"/>
      <c r="H1054" s="40"/>
      <c r="I1054" s="39"/>
      <c r="J1054" s="40"/>
      <c r="K1054" s="39"/>
      <c r="L1054" s="40"/>
      <c r="M1054" s="39"/>
      <c r="N1054" s="40"/>
    </row>
    <row r="1055" spans="1:15" ht="15" customHeight="1" x14ac:dyDescent="0.25">
      <c r="G1055" s="39"/>
      <c r="H1055" s="40"/>
      <c r="I1055" s="39"/>
      <c r="J1055" s="40"/>
      <c r="K1055" s="39"/>
      <c r="L1055" s="40"/>
      <c r="M1055" s="39"/>
      <c r="N1055" s="40"/>
    </row>
    <row r="1056" spans="1:15" ht="15" customHeight="1" x14ac:dyDescent="0.25">
      <c r="G1056" s="39"/>
      <c r="H1056" s="40"/>
      <c r="I1056" s="39"/>
      <c r="J1056" s="40"/>
      <c r="K1056" s="39"/>
      <c r="L1056" s="40"/>
      <c r="M1056" s="39"/>
      <c r="N1056" s="40"/>
    </row>
    <row r="1057" spans="7:14" ht="15" customHeight="1" x14ac:dyDescent="0.25">
      <c r="G1057" s="39"/>
      <c r="H1057" s="40"/>
      <c r="I1057" s="39"/>
      <c r="J1057" s="40"/>
      <c r="K1057" s="39"/>
      <c r="L1057" s="40"/>
      <c r="M1057" s="39"/>
      <c r="N1057" s="40"/>
    </row>
    <row r="1058" spans="7:14" ht="15" customHeight="1" x14ac:dyDescent="0.25">
      <c r="G1058" s="39"/>
      <c r="H1058" s="40"/>
      <c r="I1058" s="39"/>
      <c r="J1058" s="40"/>
      <c r="K1058" s="39"/>
      <c r="L1058" s="40"/>
      <c r="M1058" s="39"/>
      <c r="N1058" s="40"/>
    </row>
    <row r="1059" spans="7:14" ht="15" customHeight="1" x14ac:dyDescent="0.25">
      <c r="G1059" s="39"/>
      <c r="H1059" s="40"/>
      <c r="I1059" s="39"/>
      <c r="J1059" s="40"/>
      <c r="K1059" s="39"/>
      <c r="L1059" s="40"/>
      <c r="M1059" s="39"/>
      <c r="N1059" s="40"/>
    </row>
    <row r="1060" spans="7:14" ht="15" customHeight="1" x14ac:dyDescent="0.25">
      <c r="G1060" s="39"/>
      <c r="H1060" s="40"/>
      <c r="I1060" s="39"/>
      <c r="J1060" s="40"/>
      <c r="K1060" s="39"/>
      <c r="L1060" s="40"/>
      <c r="M1060" s="39"/>
      <c r="N1060" s="40"/>
    </row>
    <row r="1061" spans="7:14" ht="15" customHeight="1" x14ac:dyDescent="0.25">
      <c r="G1061" s="39"/>
      <c r="H1061" s="40"/>
      <c r="I1061" s="39"/>
      <c r="J1061" s="40"/>
      <c r="K1061" s="39"/>
      <c r="L1061" s="40"/>
      <c r="M1061" s="39"/>
      <c r="N1061" s="40"/>
    </row>
    <row r="1062" spans="7:14" ht="15" customHeight="1" x14ac:dyDescent="0.25">
      <c r="G1062" s="39"/>
      <c r="H1062" s="40"/>
      <c r="I1062" s="39"/>
      <c r="J1062" s="40"/>
      <c r="K1062" s="39"/>
      <c r="L1062" s="40"/>
      <c r="M1062" s="39"/>
      <c r="N1062" s="40"/>
    </row>
    <row r="1063" spans="7:14" ht="15" customHeight="1" x14ac:dyDescent="0.25">
      <c r="G1063" s="39"/>
      <c r="H1063" s="40"/>
      <c r="I1063" s="39"/>
      <c r="J1063" s="40"/>
      <c r="K1063" s="39"/>
      <c r="L1063" s="40"/>
      <c r="M1063" s="39"/>
      <c r="N1063" s="40"/>
    </row>
    <row r="1064" spans="7:14" ht="15" customHeight="1" x14ac:dyDescent="0.25">
      <c r="H1064" s="36"/>
      <c r="J1064" s="36"/>
      <c r="K1064" s="36"/>
      <c r="N1064" s="36"/>
    </row>
    <row r="1065" spans="7:14" ht="15" customHeight="1" x14ac:dyDescent="0.25">
      <c r="H1065" s="36"/>
      <c r="J1065" s="36"/>
      <c r="K1065" s="36"/>
      <c r="N1065" s="36"/>
    </row>
    <row r="1066" spans="7:14" ht="15" customHeight="1" x14ac:dyDescent="0.25">
      <c r="H1066" s="36"/>
      <c r="J1066" s="36"/>
      <c r="K1066" s="36"/>
      <c r="N1066" s="36"/>
    </row>
    <row r="1067" spans="7:14" ht="15" customHeight="1" x14ac:dyDescent="0.25">
      <c r="H1067" s="36"/>
      <c r="J1067" s="36"/>
      <c r="K1067" s="36"/>
      <c r="N1067" s="36"/>
    </row>
    <row r="1068" spans="7:14" ht="15" customHeight="1" x14ac:dyDescent="0.25">
      <c r="G1068" s="39"/>
      <c r="H1068" s="36"/>
      <c r="I1068" s="40"/>
      <c r="J1068" s="36"/>
      <c r="K1068" s="40"/>
      <c r="M1068" s="40"/>
      <c r="N1068" s="36"/>
    </row>
    <row r="1069" spans="7:14" ht="15" customHeight="1" x14ac:dyDescent="0.25">
      <c r="G1069" s="39"/>
      <c r="H1069" s="36"/>
      <c r="I1069" s="40"/>
      <c r="J1069" s="36"/>
      <c r="K1069" s="40"/>
      <c r="M1069" s="40"/>
      <c r="N1069" s="36"/>
    </row>
    <row r="1070" spans="7:14" ht="15" customHeight="1" x14ac:dyDescent="0.25">
      <c r="G1070" s="39"/>
      <c r="H1070" s="36"/>
      <c r="I1070" s="40"/>
      <c r="J1070" s="36"/>
      <c r="K1070" s="40"/>
      <c r="M1070" s="40"/>
      <c r="N1070" s="36"/>
    </row>
    <row r="1071" spans="7:14" ht="15" customHeight="1" x14ac:dyDescent="0.25">
      <c r="G1071" s="39"/>
      <c r="H1071" s="36"/>
      <c r="I1071" s="40"/>
      <c r="J1071" s="36"/>
      <c r="K1071" s="40"/>
      <c r="M1071" s="40"/>
      <c r="N1071" s="36"/>
    </row>
    <row r="1072" spans="7:14" ht="15" customHeight="1" x14ac:dyDescent="0.25">
      <c r="G1072" s="39"/>
      <c r="H1072" s="36"/>
      <c r="I1072" s="40"/>
      <c r="J1072" s="36"/>
      <c r="K1072" s="40"/>
      <c r="M1072" s="40"/>
      <c r="N1072" s="36"/>
    </row>
    <row r="1073" spans="1:14" ht="15" customHeight="1" x14ac:dyDescent="0.25">
      <c r="G1073" s="39"/>
      <c r="H1073" s="36"/>
      <c r="I1073" s="40"/>
      <c r="J1073" s="36"/>
      <c r="K1073" s="40"/>
      <c r="M1073" s="40"/>
      <c r="N1073" s="36"/>
    </row>
    <row r="1074" spans="1:14" ht="15" customHeight="1" x14ac:dyDescent="0.25">
      <c r="G1074" s="39"/>
      <c r="H1074" s="36"/>
      <c r="I1074" s="40"/>
      <c r="J1074" s="36"/>
      <c r="K1074" s="40"/>
      <c r="M1074" s="40"/>
      <c r="N1074" s="36"/>
    </row>
    <row r="1075" spans="1:14" ht="15" customHeight="1" x14ac:dyDescent="0.25">
      <c r="D1075" s="84">
        <v>21</v>
      </c>
      <c r="E1075" s="84"/>
      <c r="F1075" s="84"/>
      <c r="G1075" s="84"/>
      <c r="H1075" s="84"/>
      <c r="I1075" s="84"/>
      <c r="J1075" s="84"/>
      <c r="K1075" s="84"/>
      <c r="L1075" s="84"/>
      <c r="M1075" s="84"/>
      <c r="N1075" s="84"/>
    </row>
    <row r="1076" spans="1:14" ht="15" customHeight="1" x14ac:dyDescent="0.25">
      <c r="D1076" s="84" t="s">
        <v>0</v>
      </c>
      <c r="E1076" s="84"/>
      <c r="F1076" s="84"/>
      <c r="G1076" s="84"/>
      <c r="H1076" s="84"/>
      <c r="I1076" s="84"/>
      <c r="J1076" s="84"/>
      <c r="K1076" s="84"/>
      <c r="L1076" s="84"/>
      <c r="M1076" s="84"/>
      <c r="N1076" s="84"/>
    </row>
    <row r="1077" spans="1:14" ht="15" customHeight="1" x14ac:dyDescent="0.25"/>
    <row r="1078" spans="1:14" ht="15" customHeight="1" x14ac:dyDescent="0.25">
      <c r="D1078" s="84" t="s">
        <v>408</v>
      </c>
      <c r="E1078" s="84"/>
      <c r="F1078" s="84"/>
      <c r="G1078" s="84"/>
      <c r="H1078" s="84"/>
      <c r="I1078" s="84"/>
      <c r="J1078" s="84"/>
      <c r="K1078" s="84"/>
      <c r="L1078" s="84"/>
      <c r="M1078" s="84"/>
      <c r="N1078" s="84"/>
    </row>
    <row r="1079" spans="1:14" ht="15" customHeight="1" x14ac:dyDescent="0.25"/>
    <row r="1080" spans="1:14" ht="15" customHeight="1" x14ac:dyDescent="0.25">
      <c r="D1080" s="84" t="s">
        <v>114</v>
      </c>
      <c r="E1080" s="84"/>
      <c r="F1080" s="84"/>
      <c r="G1080" s="84"/>
      <c r="H1080" s="84"/>
      <c r="I1080" s="84"/>
      <c r="J1080" s="84"/>
      <c r="K1080" s="84"/>
      <c r="L1080" s="84"/>
      <c r="M1080" s="84"/>
      <c r="N1080" s="84"/>
    </row>
    <row r="1081" spans="1:14" ht="15" customHeight="1" x14ac:dyDescent="0.25"/>
    <row r="1082" spans="1:14" ht="15" customHeight="1" x14ac:dyDescent="0.25">
      <c r="D1082" s="84" t="s">
        <v>115</v>
      </c>
      <c r="E1082" s="84"/>
      <c r="F1082" s="84"/>
      <c r="G1082" s="84"/>
      <c r="H1082" s="84"/>
      <c r="I1082" s="84"/>
      <c r="J1082" s="84"/>
      <c r="K1082" s="84"/>
      <c r="L1082" s="84"/>
      <c r="M1082" s="84"/>
      <c r="N1082" s="84"/>
    </row>
    <row r="1083" spans="1:14" ht="15" customHeight="1" x14ac:dyDescent="0.25">
      <c r="H1083" s="75"/>
      <c r="J1083" s="75"/>
      <c r="L1083" s="75"/>
      <c r="M1083" s="75"/>
    </row>
    <row r="1084" spans="1:14" ht="15" customHeight="1" x14ac:dyDescent="0.25">
      <c r="H1084" s="69">
        <v>2022</v>
      </c>
      <c r="J1084" s="69">
        <v>2023</v>
      </c>
      <c r="K1084" s="69"/>
      <c r="L1084" s="37">
        <v>2023</v>
      </c>
      <c r="N1084" s="69">
        <v>2024</v>
      </c>
    </row>
    <row r="1085" spans="1:14" ht="15" customHeight="1" x14ac:dyDescent="0.25">
      <c r="H1085" s="69" t="s">
        <v>4</v>
      </c>
      <c r="J1085" s="69" t="s">
        <v>5</v>
      </c>
      <c r="K1085" s="69"/>
      <c r="L1085" s="38" t="s">
        <v>4</v>
      </c>
      <c r="M1085" s="84" t="s">
        <v>5</v>
      </c>
      <c r="N1085" s="84"/>
    </row>
    <row r="1086" spans="1:14" ht="15" customHeight="1" x14ac:dyDescent="0.25"/>
    <row r="1087" spans="1:14" ht="15" customHeight="1" x14ac:dyDescent="0.25">
      <c r="D1087" s="35" t="s">
        <v>6</v>
      </c>
    </row>
    <row r="1088" spans="1:14" ht="15" customHeight="1" x14ac:dyDescent="0.25">
      <c r="A1088" s="76" t="s">
        <v>409</v>
      </c>
      <c r="C1088" s="71"/>
      <c r="E1088" s="35" t="s">
        <v>8</v>
      </c>
      <c r="G1088" s="39" t="s">
        <v>9</v>
      </c>
      <c r="H1088" s="66">
        <v>298134</v>
      </c>
      <c r="I1088" s="40"/>
      <c r="J1088" s="66">
        <v>350000</v>
      </c>
      <c r="K1088" s="40" t="s">
        <v>9</v>
      </c>
      <c r="L1088" s="36">
        <v>320000</v>
      </c>
      <c r="M1088" s="40" t="s">
        <v>9</v>
      </c>
      <c r="N1088" s="45">
        <v>366000</v>
      </c>
    </row>
    <row r="1089" spans="1:20" ht="15" customHeight="1" x14ac:dyDescent="0.25">
      <c r="A1089" s="76"/>
      <c r="E1089" s="35" t="s">
        <v>410</v>
      </c>
      <c r="H1089" s="66"/>
      <c r="I1089" s="36"/>
      <c r="J1089" s="66">
        <v>0</v>
      </c>
      <c r="K1089" s="36"/>
      <c r="L1089" s="36">
        <v>105000</v>
      </c>
      <c r="M1089" s="36"/>
      <c r="N1089" s="45">
        <v>110000</v>
      </c>
    </row>
    <row r="1090" spans="1:20" ht="15" customHeight="1" x14ac:dyDescent="0.25">
      <c r="A1090" s="76" t="s">
        <v>411</v>
      </c>
      <c r="F1090" s="35" t="s">
        <v>412</v>
      </c>
      <c r="H1090" s="66">
        <v>36000</v>
      </c>
      <c r="I1090" s="36"/>
      <c r="J1090" s="66">
        <v>6000</v>
      </c>
      <c r="K1090" s="36"/>
      <c r="L1090" s="36">
        <v>5000</v>
      </c>
      <c r="M1090" s="36"/>
      <c r="N1090" s="45">
        <v>6000</v>
      </c>
    </row>
    <row r="1091" spans="1:20" ht="15" customHeight="1" x14ac:dyDescent="0.25">
      <c r="F1091" s="35" t="s">
        <v>413</v>
      </c>
      <c r="H1091" s="66">
        <v>126350</v>
      </c>
      <c r="I1091" s="36"/>
      <c r="J1091" s="66">
        <v>130000</v>
      </c>
      <c r="K1091" s="36"/>
      <c r="L1091" s="36">
        <v>0</v>
      </c>
      <c r="M1091" s="36"/>
      <c r="N1091" s="45">
        <v>0</v>
      </c>
    </row>
    <row r="1092" spans="1:20" ht="15" customHeight="1" x14ac:dyDescent="0.25">
      <c r="A1092" s="76" t="s">
        <v>414</v>
      </c>
      <c r="B1092" s="35" t="s">
        <v>415</v>
      </c>
      <c r="E1092" s="35" t="s">
        <v>416</v>
      </c>
      <c r="H1092" s="66">
        <v>301839</v>
      </c>
      <c r="I1092" s="36"/>
      <c r="J1092" s="66">
        <v>50000</v>
      </c>
      <c r="L1092" s="36">
        <v>250052</v>
      </c>
      <c r="N1092" s="45">
        <v>50000</v>
      </c>
    </row>
    <row r="1093" spans="1:20" ht="15" customHeight="1" x14ac:dyDescent="0.25">
      <c r="A1093" s="76" t="s">
        <v>417</v>
      </c>
      <c r="E1093" s="35" t="s">
        <v>418</v>
      </c>
      <c r="H1093" s="66">
        <v>34000</v>
      </c>
      <c r="I1093" s="36"/>
      <c r="J1093" s="66">
        <v>10000</v>
      </c>
      <c r="L1093" s="36">
        <v>5000</v>
      </c>
      <c r="N1093" s="45">
        <v>10000</v>
      </c>
    </row>
    <row r="1094" spans="1:20" ht="15" customHeight="1" x14ac:dyDescent="0.25">
      <c r="A1094" s="76" t="s">
        <v>419</v>
      </c>
      <c r="B1094" s="35" t="s">
        <v>420</v>
      </c>
      <c r="E1094" s="35" t="s">
        <v>70</v>
      </c>
      <c r="H1094" s="66">
        <v>1750</v>
      </c>
      <c r="I1094" s="36"/>
      <c r="J1094" s="66">
        <v>1500</v>
      </c>
      <c r="L1094" s="36">
        <v>8000</v>
      </c>
      <c r="N1094" s="45">
        <v>8000</v>
      </c>
    </row>
    <row r="1095" spans="1:20" ht="15" customHeight="1" x14ac:dyDescent="0.25">
      <c r="A1095" s="76" t="s">
        <v>421</v>
      </c>
      <c r="E1095" s="35" t="s">
        <v>45</v>
      </c>
      <c r="H1095" s="67">
        <v>1117017</v>
      </c>
      <c r="I1095" s="36"/>
      <c r="J1095" s="67">
        <v>5000</v>
      </c>
      <c r="L1095" s="43">
        <v>5000</v>
      </c>
      <c r="N1095" s="46">
        <v>5000</v>
      </c>
    </row>
    <row r="1096" spans="1:20" ht="15" customHeight="1" x14ac:dyDescent="0.25">
      <c r="H1096" s="36"/>
      <c r="J1096" s="36"/>
      <c r="N1096" s="45"/>
    </row>
    <row r="1097" spans="1:20" ht="15" customHeight="1" x14ac:dyDescent="0.25">
      <c r="E1097" s="35" t="s">
        <v>85</v>
      </c>
      <c r="H1097" s="41">
        <f>SUM(H1088:H1096)</f>
        <v>1915090</v>
      </c>
      <c r="J1097" s="41">
        <f>SUM(J1088:J1096)</f>
        <v>552500</v>
      </c>
      <c r="L1097" s="41">
        <f>SUM(L1088:L1096)</f>
        <v>698052</v>
      </c>
      <c r="N1097" s="46">
        <f>SUM(N1088:N1096)</f>
        <v>555000</v>
      </c>
    </row>
    <row r="1098" spans="1:20" ht="15" customHeight="1" x14ac:dyDescent="0.25">
      <c r="H1098" s="36"/>
      <c r="J1098" s="36"/>
    </row>
    <row r="1099" spans="1:20" ht="15" customHeight="1" x14ac:dyDescent="0.25">
      <c r="D1099" s="35" t="s">
        <v>88</v>
      </c>
      <c r="H1099" s="36"/>
      <c r="J1099" s="36"/>
    </row>
    <row r="1100" spans="1:20" ht="15" customHeight="1" x14ac:dyDescent="0.25">
      <c r="A1100" s="76" t="s">
        <v>422</v>
      </c>
      <c r="E1100" s="35" t="s">
        <v>423</v>
      </c>
      <c r="H1100" s="66">
        <v>6500</v>
      </c>
      <c r="I1100" s="36"/>
      <c r="J1100" s="66">
        <v>100000</v>
      </c>
      <c r="L1100" s="36">
        <v>0</v>
      </c>
      <c r="N1100" s="45">
        <v>100000</v>
      </c>
    </row>
    <row r="1101" spans="1:20" ht="15" customHeight="1" x14ac:dyDescent="0.25">
      <c r="A1101" s="76" t="s">
        <v>424</v>
      </c>
      <c r="E1101" s="35" t="s">
        <v>118</v>
      </c>
      <c r="H1101" s="66">
        <v>20813</v>
      </c>
      <c r="I1101" s="36"/>
      <c r="J1101" s="66">
        <v>30000</v>
      </c>
      <c r="L1101" s="36">
        <v>6000</v>
      </c>
      <c r="N1101" s="45">
        <v>30000</v>
      </c>
    </row>
    <row r="1102" spans="1:20" ht="15" customHeight="1" x14ac:dyDescent="0.25">
      <c r="A1102" s="76" t="s">
        <v>425</v>
      </c>
      <c r="E1102" s="35" t="s">
        <v>426</v>
      </c>
      <c r="H1102" s="66">
        <v>7000</v>
      </c>
      <c r="I1102" s="36"/>
      <c r="J1102" s="66">
        <v>15000</v>
      </c>
      <c r="L1102" s="36">
        <v>6900</v>
      </c>
      <c r="N1102" s="35">
        <v>15000</v>
      </c>
      <c r="T1102" s="36"/>
    </row>
    <row r="1103" spans="1:20" ht="15" customHeight="1" x14ac:dyDescent="0.25">
      <c r="F1103" s="35" t="s">
        <v>427</v>
      </c>
      <c r="H1103" s="66">
        <v>0</v>
      </c>
      <c r="I1103" s="36"/>
      <c r="J1103" s="66"/>
      <c r="N1103" s="45"/>
      <c r="T1103" s="36"/>
    </row>
    <row r="1104" spans="1:20" ht="15" customHeight="1" x14ac:dyDescent="0.25">
      <c r="A1104" s="76" t="s">
        <v>428</v>
      </c>
      <c r="E1104" s="35" t="s">
        <v>426</v>
      </c>
      <c r="H1104" s="66">
        <v>85000</v>
      </c>
      <c r="I1104" s="36"/>
      <c r="J1104" s="66">
        <v>250000</v>
      </c>
      <c r="L1104" s="36">
        <v>40000</v>
      </c>
      <c r="N1104" s="45">
        <v>250000</v>
      </c>
    </row>
    <row r="1105" spans="1:16" ht="15" customHeight="1" x14ac:dyDescent="0.25">
      <c r="F1105" s="35" t="s">
        <v>429</v>
      </c>
      <c r="H1105" s="66"/>
      <c r="I1105" s="36"/>
      <c r="J1105" s="66"/>
      <c r="N1105" s="45"/>
    </row>
    <row r="1106" spans="1:16" ht="15" customHeight="1" x14ac:dyDescent="0.25">
      <c r="A1106" s="76" t="s">
        <v>430</v>
      </c>
      <c r="E1106" s="35" t="s">
        <v>431</v>
      </c>
      <c r="H1106" s="66">
        <v>72000</v>
      </c>
      <c r="I1106" s="36"/>
      <c r="J1106" s="66">
        <v>85000</v>
      </c>
      <c r="L1106" s="36">
        <v>50000</v>
      </c>
      <c r="N1106" s="45">
        <v>85000</v>
      </c>
    </row>
    <row r="1107" spans="1:16" ht="15" customHeight="1" x14ac:dyDescent="0.25">
      <c r="A1107" s="76" t="s">
        <v>432</v>
      </c>
      <c r="E1107" s="35" t="s">
        <v>320</v>
      </c>
      <c r="H1107" s="66">
        <v>80000</v>
      </c>
      <c r="I1107" s="36"/>
      <c r="J1107" s="66">
        <v>100000</v>
      </c>
      <c r="L1107" s="36">
        <v>240000</v>
      </c>
      <c r="N1107" s="45">
        <v>250000</v>
      </c>
    </row>
    <row r="1108" spans="1:16" ht="15" customHeight="1" x14ac:dyDescent="0.25">
      <c r="A1108" s="76" t="s">
        <v>433</v>
      </c>
      <c r="E1108" s="35" t="s">
        <v>434</v>
      </c>
      <c r="H1108" s="66">
        <v>30000</v>
      </c>
      <c r="I1108" s="36"/>
      <c r="J1108" s="66">
        <v>50000</v>
      </c>
      <c r="L1108" s="36">
        <v>35000</v>
      </c>
      <c r="N1108" s="45">
        <v>50000</v>
      </c>
    </row>
    <row r="1109" spans="1:16" ht="15" customHeight="1" x14ac:dyDescent="0.25">
      <c r="A1109" s="76" t="s">
        <v>435</v>
      </c>
      <c r="E1109" s="35" t="s">
        <v>436</v>
      </c>
      <c r="H1109" s="66">
        <v>60000</v>
      </c>
      <c r="I1109" s="36"/>
      <c r="J1109" s="66">
        <v>75000</v>
      </c>
      <c r="K1109" s="36"/>
      <c r="L1109" s="36">
        <v>50000</v>
      </c>
      <c r="M1109" s="36"/>
      <c r="N1109" s="45">
        <v>75000</v>
      </c>
    </row>
    <row r="1110" spans="1:16" ht="15" customHeight="1" x14ac:dyDescent="0.25">
      <c r="A1110" s="76" t="s">
        <v>437</v>
      </c>
      <c r="E1110" s="35" t="s">
        <v>94</v>
      </c>
      <c r="H1110" s="66">
        <v>1437402</v>
      </c>
      <c r="I1110" s="36"/>
      <c r="J1110" s="66">
        <v>1020513</v>
      </c>
      <c r="L1110" s="36">
        <v>200000</v>
      </c>
      <c r="N1110" s="45">
        <v>787210</v>
      </c>
    </row>
    <row r="1111" spans="1:16" ht="15" customHeight="1" x14ac:dyDescent="0.25">
      <c r="A1111" s="76" t="s">
        <v>438</v>
      </c>
      <c r="B1111" s="35" t="s">
        <v>439</v>
      </c>
      <c r="C1111" s="35" t="s">
        <v>440</v>
      </c>
      <c r="E1111" s="35" t="s">
        <v>45</v>
      </c>
      <c r="H1111" s="67">
        <v>0</v>
      </c>
      <c r="I1111" s="36"/>
      <c r="J1111" s="67"/>
      <c r="L1111" s="41">
        <v>171900</v>
      </c>
      <c r="N1111" s="46"/>
      <c r="O1111" s="35" t="s">
        <v>441</v>
      </c>
      <c r="P1111" s="35" t="s">
        <v>442</v>
      </c>
    </row>
    <row r="1112" spans="1:16" ht="15" customHeight="1" x14ac:dyDescent="0.25">
      <c r="H1112" s="36"/>
      <c r="J1112" s="45"/>
      <c r="N1112" s="45"/>
    </row>
    <row r="1113" spans="1:16" ht="15" customHeight="1" x14ac:dyDescent="0.25">
      <c r="E1113" s="35" t="s">
        <v>95</v>
      </c>
      <c r="H1113" s="41">
        <f>SUM(H1100:H1112)</f>
        <v>1798715</v>
      </c>
      <c r="J1113" s="41">
        <f>SUM(J1100:J1111)</f>
        <v>1725513</v>
      </c>
      <c r="L1113" s="41">
        <f>SUM(L1100:L1112)</f>
        <v>799800</v>
      </c>
      <c r="N1113" s="46">
        <f>SUM(N1100:N1112)</f>
        <v>1642210</v>
      </c>
      <c r="P1113" s="36">
        <f>248099-H1113</f>
        <v>-1550616</v>
      </c>
    </row>
    <row r="1114" spans="1:16" ht="15" customHeight="1" x14ac:dyDescent="0.25">
      <c r="H1114" s="36"/>
      <c r="J1114" s="36"/>
    </row>
    <row r="1115" spans="1:16" ht="15" customHeight="1" x14ac:dyDescent="0.25">
      <c r="E1115" s="35" t="s">
        <v>96</v>
      </c>
      <c r="H1115" s="36"/>
      <c r="J1115" s="36"/>
    </row>
    <row r="1116" spans="1:16" ht="15" customHeight="1" x14ac:dyDescent="0.25">
      <c r="F1116" s="35" t="s">
        <v>97</v>
      </c>
      <c r="H1116" s="36">
        <f>SUM(H1097-H1113)</f>
        <v>116375</v>
      </c>
      <c r="J1116" s="36">
        <f>J1097-J1113</f>
        <v>-1173013</v>
      </c>
      <c r="L1116" s="36">
        <f>SUM(L1097-L1113)</f>
        <v>-101748</v>
      </c>
      <c r="N1116" s="36">
        <f>N1097-N1113</f>
        <v>-1087210</v>
      </c>
    </row>
    <row r="1117" spans="1:16" ht="15" customHeight="1" x14ac:dyDescent="0.25">
      <c r="H1117" s="36"/>
      <c r="J1117" s="45"/>
      <c r="N1117" s="45"/>
    </row>
    <row r="1118" spans="1:16" ht="15" customHeight="1" x14ac:dyDescent="0.25">
      <c r="A1118" s="35" t="s">
        <v>443</v>
      </c>
      <c r="B1118" s="35" t="s">
        <v>444</v>
      </c>
      <c r="D1118" s="35" t="s">
        <v>111</v>
      </c>
      <c r="H1118" s="67">
        <v>493233</v>
      </c>
      <c r="I1118" s="36"/>
      <c r="J1118" s="67">
        <f>H1120</f>
        <v>609608</v>
      </c>
      <c r="L1118" s="43">
        <f>H1120</f>
        <v>609608</v>
      </c>
      <c r="N1118" s="43">
        <f>L1120</f>
        <v>507860</v>
      </c>
    </row>
    <row r="1119" spans="1:16" ht="15" customHeight="1" x14ac:dyDescent="0.25">
      <c r="H1119" s="36"/>
      <c r="J1119" s="36"/>
      <c r="N1119" s="36"/>
    </row>
    <row r="1120" spans="1:16" ht="15" customHeight="1" thickBot="1" x14ac:dyDescent="0.3">
      <c r="D1120" s="35" t="s">
        <v>112</v>
      </c>
      <c r="G1120" s="39" t="s">
        <v>9</v>
      </c>
      <c r="H1120" s="44">
        <f>SUM(H1116:H1118)</f>
        <v>609608</v>
      </c>
      <c r="I1120" s="40" t="s">
        <v>9</v>
      </c>
      <c r="J1120" s="44">
        <f>SUM(J1116:J1118)</f>
        <v>-563405</v>
      </c>
      <c r="K1120" s="40" t="s">
        <v>9</v>
      </c>
      <c r="L1120" s="44">
        <f>L1116+L1118</f>
        <v>507860</v>
      </c>
      <c r="M1120" s="40" t="s">
        <v>9</v>
      </c>
      <c r="N1120" s="44">
        <f>N1116+N1118</f>
        <v>-579350</v>
      </c>
    </row>
    <row r="1121" spans="4:14" ht="15" customHeight="1" thickTop="1" x14ac:dyDescent="0.25">
      <c r="G1121" s="39"/>
      <c r="H1121" s="36"/>
      <c r="I1121" s="40"/>
      <c r="J1121" s="56"/>
      <c r="K1121" s="40"/>
      <c r="M1121" s="40"/>
      <c r="N1121" s="36"/>
    </row>
    <row r="1122" spans="4:14" ht="15" customHeight="1" x14ac:dyDescent="0.25">
      <c r="G1122" s="39"/>
      <c r="H1122" s="36"/>
      <c r="I1122" s="40"/>
      <c r="J1122" s="56"/>
      <c r="K1122" s="40"/>
      <c r="M1122" s="40"/>
      <c r="N1122" s="36"/>
    </row>
    <row r="1123" spans="4:14" ht="15" customHeight="1" x14ac:dyDescent="0.25">
      <c r="G1123" s="39"/>
      <c r="H1123" s="36"/>
      <c r="I1123" s="40"/>
      <c r="J1123" s="56"/>
      <c r="K1123" s="40"/>
      <c r="M1123" s="40"/>
      <c r="N1123" s="36"/>
    </row>
    <row r="1124" spans="4:14" ht="15" customHeight="1" x14ac:dyDescent="0.25">
      <c r="G1124" s="39"/>
      <c r="H1124" s="36"/>
      <c r="I1124" s="40"/>
      <c r="J1124" s="56"/>
      <c r="K1124" s="40"/>
      <c r="M1124" s="40"/>
      <c r="N1124" s="36"/>
    </row>
    <row r="1125" spans="4:14" ht="15" customHeight="1" x14ac:dyDescent="0.25">
      <c r="G1125" s="39"/>
      <c r="H1125" s="36"/>
      <c r="I1125" s="40"/>
      <c r="J1125" s="56"/>
      <c r="K1125" s="40"/>
      <c r="M1125" s="40"/>
      <c r="N1125" s="36"/>
    </row>
    <row r="1126" spans="4:14" ht="15" customHeight="1" x14ac:dyDescent="0.25">
      <c r="G1126" s="39"/>
      <c r="H1126" s="36"/>
      <c r="I1126" s="40"/>
      <c r="J1126" s="56"/>
      <c r="K1126" s="40"/>
      <c r="M1126" s="40"/>
      <c r="N1126" s="36"/>
    </row>
    <row r="1127" spans="4:14" ht="15" customHeight="1" x14ac:dyDescent="0.25">
      <c r="G1127" s="39"/>
      <c r="H1127" s="36"/>
      <c r="I1127" s="40"/>
      <c r="J1127" s="56"/>
      <c r="K1127" s="40"/>
      <c r="M1127" s="40"/>
      <c r="N1127" s="36"/>
    </row>
    <row r="1128" spans="4:14" ht="15" customHeight="1" x14ac:dyDescent="0.25">
      <c r="G1128" s="39"/>
      <c r="H1128" s="36"/>
      <c r="I1128" s="40"/>
      <c r="J1128" s="56"/>
      <c r="K1128" s="40"/>
      <c r="M1128" s="40"/>
      <c r="N1128" s="36"/>
    </row>
    <row r="1129" spans="4:14" ht="15" customHeight="1" x14ac:dyDescent="0.25">
      <c r="G1129" s="39"/>
      <c r="H1129" s="36"/>
      <c r="I1129" s="40"/>
      <c r="J1129" s="56"/>
      <c r="K1129" s="40"/>
      <c r="M1129" s="40"/>
      <c r="N1129" s="36"/>
    </row>
    <row r="1130" spans="4:14" ht="15" customHeight="1" x14ac:dyDescent="0.25">
      <c r="G1130" s="39"/>
      <c r="H1130" s="36"/>
      <c r="I1130" s="40"/>
      <c r="J1130" s="36"/>
      <c r="K1130" s="36"/>
      <c r="M1130" s="40"/>
      <c r="N1130" s="36"/>
    </row>
    <row r="1131" spans="4:14" ht="15" customHeight="1" x14ac:dyDescent="0.25">
      <c r="D1131" s="84">
        <v>22</v>
      </c>
      <c r="E1131" s="84"/>
      <c r="F1131" s="84"/>
      <c r="G1131" s="84"/>
      <c r="H1131" s="84"/>
      <c r="I1131" s="84"/>
      <c r="J1131" s="84"/>
      <c r="K1131" s="84"/>
      <c r="L1131" s="84"/>
      <c r="M1131" s="84"/>
      <c r="N1131" s="84"/>
    </row>
    <row r="1132" spans="4:14" ht="15" customHeight="1" x14ac:dyDescent="0.25">
      <c r="D1132" s="84" t="s">
        <v>0</v>
      </c>
      <c r="E1132" s="84"/>
      <c r="F1132" s="84"/>
      <c r="G1132" s="84"/>
      <c r="H1132" s="84"/>
      <c r="I1132" s="84"/>
      <c r="J1132" s="84"/>
      <c r="K1132" s="84"/>
      <c r="L1132" s="84"/>
      <c r="M1132" s="84"/>
      <c r="N1132" s="84"/>
    </row>
    <row r="1133" spans="4:14" ht="15" customHeight="1" x14ac:dyDescent="0.25"/>
    <row r="1134" spans="4:14" ht="15" customHeight="1" x14ac:dyDescent="0.25">
      <c r="D1134" s="84" t="s">
        <v>445</v>
      </c>
      <c r="E1134" s="84"/>
      <c r="F1134" s="84"/>
      <c r="G1134" s="84"/>
      <c r="H1134" s="84"/>
      <c r="I1134" s="84"/>
      <c r="J1134" s="84"/>
      <c r="K1134" s="84"/>
      <c r="L1134" s="84"/>
      <c r="M1134" s="84"/>
      <c r="N1134" s="84"/>
    </row>
    <row r="1135" spans="4:14" ht="15" customHeight="1" x14ac:dyDescent="0.25"/>
    <row r="1136" spans="4:14" ht="15" customHeight="1" x14ac:dyDescent="0.25">
      <c r="D1136" s="84" t="s">
        <v>114</v>
      </c>
      <c r="E1136" s="84"/>
      <c r="F1136" s="84"/>
      <c r="G1136" s="84"/>
      <c r="H1136" s="84"/>
      <c r="I1136" s="84"/>
      <c r="J1136" s="84"/>
      <c r="K1136" s="84"/>
      <c r="L1136" s="84"/>
      <c r="M1136" s="84"/>
      <c r="N1136" s="84"/>
    </row>
    <row r="1137" spans="1:14" ht="15" customHeight="1" x14ac:dyDescent="0.25"/>
    <row r="1138" spans="1:14" ht="15" customHeight="1" x14ac:dyDescent="0.25">
      <c r="D1138" s="84" t="s">
        <v>115</v>
      </c>
      <c r="E1138" s="84"/>
      <c r="F1138" s="84"/>
      <c r="G1138" s="84"/>
      <c r="H1138" s="84"/>
      <c r="I1138" s="84"/>
      <c r="J1138" s="84"/>
      <c r="K1138" s="84"/>
      <c r="L1138" s="84"/>
      <c r="M1138" s="84"/>
      <c r="N1138" s="84"/>
    </row>
    <row r="1139" spans="1:14" ht="15" customHeight="1" x14ac:dyDescent="0.25"/>
    <row r="1140" spans="1:14" ht="15" customHeight="1" x14ac:dyDescent="0.25"/>
    <row r="1141" spans="1:14" ht="15" customHeight="1" x14ac:dyDescent="0.25">
      <c r="H1141" s="69">
        <v>2022</v>
      </c>
      <c r="J1141" s="69">
        <v>2023</v>
      </c>
      <c r="K1141" s="69"/>
      <c r="L1141" s="37">
        <v>2023</v>
      </c>
      <c r="N1141" s="69">
        <v>2024</v>
      </c>
    </row>
    <row r="1142" spans="1:14" ht="15" customHeight="1" x14ac:dyDescent="0.25">
      <c r="H1142" s="69" t="s">
        <v>4</v>
      </c>
      <c r="J1142" s="69" t="s">
        <v>5</v>
      </c>
      <c r="K1142" s="69"/>
      <c r="L1142" s="38" t="s">
        <v>4</v>
      </c>
      <c r="M1142" s="84" t="s">
        <v>5</v>
      </c>
      <c r="N1142" s="84"/>
    </row>
    <row r="1143" spans="1:14" ht="15" customHeight="1" x14ac:dyDescent="0.25"/>
    <row r="1144" spans="1:14" ht="15" customHeight="1" x14ac:dyDescent="0.25"/>
    <row r="1145" spans="1:14" ht="15" customHeight="1" x14ac:dyDescent="0.25">
      <c r="D1145" s="35" t="s">
        <v>6</v>
      </c>
      <c r="J1145" s="36"/>
      <c r="K1145" s="36"/>
    </row>
    <row r="1146" spans="1:14" ht="15" customHeight="1" x14ac:dyDescent="0.25">
      <c r="A1146" s="76" t="s">
        <v>446</v>
      </c>
      <c r="E1146" s="35" t="s">
        <v>8</v>
      </c>
      <c r="G1146" s="39" t="s">
        <v>9</v>
      </c>
      <c r="H1146" s="66">
        <v>149067</v>
      </c>
      <c r="I1146" s="40" t="s">
        <v>9</v>
      </c>
      <c r="J1146" s="66">
        <v>132000</v>
      </c>
      <c r="K1146" s="40" t="s">
        <v>9</v>
      </c>
      <c r="L1146" s="36">
        <v>160000</v>
      </c>
      <c r="M1146" s="40" t="s">
        <v>9</v>
      </c>
      <c r="N1146" s="36">
        <v>120000</v>
      </c>
    </row>
    <row r="1147" spans="1:14" ht="15" customHeight="1" x14ac:dyDescent="0.25">
      <c r="A1147" s="76" t="s">
        <v>447</v>
      </c>
      <c r="E1147" s="35" t="s">
        <v>410</v>
      </c>
      <c r="G1147" s="39"/>
      <c r="H1147" s="66">
        <v>99</v>
      </c>
      <c r="I1147" s="40"/>
      <c r="J1147" s="66">
        <v>0</v>
      </c>
      <c r="K1147" s="40"/>
      <c r="L1147" s="36">
        <v>112</v>
      </c>
      <c r="M1147" s="40"/>
      <c r="N1147" s="36"/>
    </row>
    <row r="1148" spans="1:14" ht="15" customHeight="1" x14ac:dyDescent="0.25">
      <c r="A1148" s="76" t="s">
        <v>448</v>
      </c>
      <c r="E1148" s="35" t="s">
        <v>70</v>
      </c>
      <c r="G1148" s="39"/>
      <c r="H1148" s="66">
        <v>900</v>
      </c>
      <c r="I1148" s="40"/>
      <c r="J1148" s="66">
        <v>900</v>
      </c>
      <c r="K1148" s="40"/>
      <c r="L1148" s="36">
        <v>3500</v>
      </c>
      <c r="M1148" s="40"/>
      <c r="N1148" s="36">
        <v>3500</v>
      </c>
    </row>
    <row r="1149" spans="1:14" ht="15" customHeight="1" x14ac:dyDescent="0.25">
      <c r="A1149" s="35" t="s">
        <v>449</v>
      </c>
      <c r="E1149" s="35" t="s">
        <v>450</v>
      </c>
      <c r="G1149" s="39"/>
      <c r="H1149" s="67">
        <v>25000</v>
      </c>
      <c r="I1149" s="40"/>
      <c r="J1149" s="67"/>
      <c r="K1149" s="40"/>
      <c r="L1149" s="43">
        <v>0</v>
      </c>
      <c r="M1149" s="40"/>
      <c r="N1149" s="43"/>
    </row>
    <row r="1150" spans="1:14" ht="15" customHeight="1" x14ac:dyDescent="0.25">
      <c r="H1150" s="36"/>
      <c r="J1150" s="36"/>
      <c r="N1150" s="36"/>
    </row>
    <row r="1151" spans="1:14" ht="15" customHeight="1" x14ac:dyDescent="0.25">
      <c r="E1151" s="35" t="s">
        <v>85</v>
      </c>
      <c r="H1151" s="43">
        <f>SUM(H1146:H1150)</f>
        <v>175066</v>
      </c>
      <c r="J1151" s="43">
        <f>SUM(J1146:J1150)</f>
        <v>132900</v>
      </c>
      <c r="L1151" s="43">
        <f>SUM(L1146:L1150)</f>
        <v>163612</v>
      </c>
      <c r="N1151" s="43">
        <f>SUM(N1146:N1150)</f>
        <v>123500</v>
      </c>
    </row>
    <row r="1152" spans="1:14" ht="15" customHeight="1" x14ac:dyDescent="0.25">
      <c r="H1152" s="36"/>
      <c r="J1152" s="36"/>
      <c r="N1152" s="36"/>
    </row>
    <row r="1153" spans="1:14" ht="15" customHeight="1" x14ac:dyDescent="0.25">
      <c r="D1153" s="35" t="s">
        <v>88</v>
      </c>
      <c r="H1153" s="36"/>
      <c r="J1153" s="36"/>
      <c r="N1153" s="36"/>
    </row>
    <row r="1154" spans="1:14" ht="15" customHeight="1" x14ac:dyDescent="0.25">
      <c r="A1154" s="77" t="s">
        <v>451</v>
      </c>
      <c r="E1154" s="35" t="s">
        <v>423</v>
      </c>
      <c r="H1154" s="66">
        <v>50000</v>
      </c>
      <c r="I1154" s="36"/>
      <c r="J1154" s="66">
        <v>200000</v>
      </c>
      <c r="L1154" s="36">
        <v>130000</v>
      </c>
      <c r="N1154" s="36">
        <v>310000</v>
      </c>
    </row>
    <row r="1155" spans="1:14" ht="15" customHeight="1" x14ac:dyDescent="0.25">
      <c r="A1155" s="76" t="s">
        <v>452</v>
      </c>
      <c r="E1155" s="35" t="s">
        <v>94</v>
      </c>
      <c r="H1155" s="67">
        <v>0</v>
      </c>
      <c r="I1155" s="36"/>
      <c r="J1155" s="67">
        <v>408773</v>
      </c>
      <c r="L1155" s="41"/>
      <c r="N1155" s="41">
        <v>334831</v>
      </c>
    </row>
    <row r="1156" spans="1:14" ht="15" customHeight="1" x14ac:dyDescent="0.25">
      <c r="H1156" s="36"/>
      <c r="J1156" s="36"/>
      <c r="N1156" s="36"/>
    </row>
    <row r="1157" spans="1:14" ht="15" customHeight="1" x14ac:dyDescent="0.25">
      <c r="E1157" s="35" t="s">
        <v>95</v>
      </c>
      <c r="H1157" s="43">
        <f>SUM(H1154:H1155)</f>
        <v>50000</v>
      </c>
      <c r="J1157" s="43">
        <f>SUM(J1154:J1156)</f>
        <v>608773</v>
      </c>
      <c r="L1157" s="43">
        <f>SUM(L1154:L1156)</f>
        <v>130000</v>
      </c>
      <c r="N1157" s="43">
        <f>SUM(N1154:N1156)</f>
        <v>644831</v>
      </c>
    </row>
    <row r="1158" spans="1:14" ht="15" customHeight="1" x14ac:dyDescent="0.25">
      <c r="H1158" s="36"/>
      <c r="J1158" s="36"/>
      <c r="N1158" s="36"/>
    </row>
    <row r="1159" spans="1:14" ht="15" customHeight="1" x14ac:dyDescent="0.25">
      <c r="E1159" s="35" t="s">
        <v>96</v>
      </c>
      <c r="H1159" s="36"/>
      <c r="J1159" s="36"/>
      <c r="N1159" s="36"/>
    </row>
    <row r="1160" spans="1:14" ht="15" customHeight="1" x14ac:dyDescent="0.25">
      <c r="F1160" s="35" t="s">
        <v>97</v>
      </c>
      <c r="H1160" s="36">
        <f>H1151-H1157</f>
        <v>125066</v>
      </c>
      <c r="J1160" s="36">
        <f>J1151-J1157</f>
        <v>-475873</v>
      </c>
      <c r="L1160" s="36">
        <f>L1151-L1157</f>
        <v>33612</v>
      </c>
      <c r="N1160" s="36">
        <f>N1151-N1157</f>
        <v>-521331</v>
      </c>
    </row>
    <row r="1161" spans="1:14" ht="15" customHeight="1" x14ac:dyDescent="0.25">
      <c r="H1161" s="36"/>
      <c r="J1161" s="57"/>
      <c r="N1161" s="57"/>
    </row>
    <row r="1162" spans="1:14" ht="15" customHeight="1" x14ac:dyDescent="0.25">
      <c r="A1162" s="35" t="s">
        <v>453</v>
      </c>
      <c r="D1162" s="35" t="s">
        <v>111</v>
      </c>
      <c r="H1162" s="67">
        <v>323931</v>
      </c>
      <c r="I1162" s="40"/>
      <c r="J1162" s="67">
        <f>H1164</f>
        <v>487719</v>
      </c>
      <c r="L1162" s="41">
        <f>H1164</f>
        <v>487719</v>
      </c>
      <c r="N1162" s="41">
        <f>L1164</f>
        <v>521331</v>
      </c>
    </row>
    <row r="1163" spans="1:14" ht="15" customHeight="1" x14ac:dyDescent="0.25">
      <c r="H1163" s="36"/>
      <c r="J1163" s="36"/>
      <c r="N1163" s="36"/>
    </row>
    <row r="1164" spans="1:14" ht="15" customHeight="1" thickBot="1" x14ac:dyDescent="0.3">
      <c r="D1164" s="35" t="s">
        <v>112</v>
      </c>
      <c r="G1164" s="39" t="s">
        <v>9</v>
      </c>
      <c r="H1164" s="44">
        <v>487719</v>
      </c>
      <c r="I1164" s="40" t="s">
        <v>9</v>
      </c>
      <c r="J1164" s="44">
        <f>SUM(J1160:J1162)</f>
        <v>11846</v>
      </c>
      <c r="K1164" s="40" t="s">
        <v>9</v>
      </c>
      <c r="L1164" s="44">
        <f>SUM(L1160:L1162)</f>
        <v>521331</v>
      </c>
      <c r="M1164" s="40" t="s">
        <v>9</v>
      </c>
      <c r="N1164" s="58">
        <f>SUM(+N1160+N1162)</f>
        <v>0</v>
      </c>
    </row>
    <row r="1165" spans="1:14" ht="15" customHeight="1" thickTop="1" x14ac:dyDescent="0.25">
      <c r="G1165" s="39"/>
      <c r="H1165" s="36"/>
      <c r="I1165" s="40"/>
      <c r="J1165" s="56"/>
      <c r="K1165" s="40"/>
      <c r="M1165" s="40"/>
      <c r="N1165" s="40"/>
    </row>
    <row r="1166" spans="1:14" ht="15" customHeight="1" x14ac:dyDescent="0.25">
      <c r="G1166" s="39"/>
      <c r="H1166" s="36"/>
      <c r="I1166" s="40"/>
      <c r="J1166" s="56"/>
      <c r="K1166" s="40"/>
      <c r="M1166" s="40"/>
      <c r="N1166" s="40"/>
    </row>
    <row r="1167" spans="1:14" ht="15" customHeight="1" x14ac:dyDescent="0.25">
      <c r="G1167" s="39"/>
      <c r="H1167" s="36"/>
      <c r="I1167" s="40"/>
      <c r="J1167" s="56"/>
      <c r="K1167" s="40"/>
      <c r="M1167" s="40"/>
      <c r="N1167" s="40"/>
    </row>
    <row r="1168" spans="1:14" ht="15" customHeight="1" x14ac:dyDescent="0.25">
      <c r="G1168" s="39"/>
      <c r="H1168" s="36"/>
      <c r="I1168" s="40"/>
      <c r="J1168" s="56"/>
      <c r="K1168" s="40"/>
      <c r="M1168" s="40"/>
      <c r="N1168" s="40"/>
    </row>
    <row r="1169" spans="7:14" ht="15" customHeight="1" x14ac:dyDescent="0.25">
      <c r="G1169" s="39"/>
      <c r="H1169" s="36"/>
      <c r="I1169" s="40"/>
      <c r="J1169" s="56"/>
      <c r="K1169" s="40"/>
      <c r="M1169" s="40"/>
      <c r="N1169" s="40"/>
    </row>
    <row r="1170" spans="7:14" ht="15" customHeight="1" x14ac:dyDescent="0.25">
      <c r="G1170" s="39"/>
      <c r="H1170" s="36"/>
      <c r="I1170" s="40"/>
      <c r="J1170" s="56"/>
      <c r="K1170" s="40"/>
      <c r="M1170" s="40"/>
      <c r="N1170" s="40"/>
    </row>
    <row r="1171" spans="7:14" ht="15" customHeight="1" x14ac:dyDescent="0.25">
      <c r="G1171" s="39"/>
      <c r="H1171" s="36"/>
      <c r="I1171" s="40"/>
      <c r="J1171" s="56"/>
      <c r="K1171" s="40"/>
      <c r="M1171" s="40"/>
      <c r="N1171" s="40"/>
    </row>
    <row r="1172" spans="7:14" ht="15" customHeight="1" x14ac:dyDescent="0.25">
      <c r="G1172" s="39"/>
      <c r="H1172" s="36"/>
      <c r="I1172" s="40"/>
      <c r="J1172" s="56"/>
      <c r="K1172" s="40"/>
      <c r="M1172" s="40"/>
      <c r="N1172" s="40"/>
    </row>
    <row r="1173" spans="7:14" ht="15" customHeight="1" x14ac:dyDescent="0.25">
      <c r="G1173" s="39"/>
      <c r="H1173" s="36"/>
      <c r="I1173" s="40"/>
      <c r="J1173" s="56"/>
      <c r="K1173" s="40"/>
      <c r="M1173" s="40"/>
      <c r="N1173" s="40"/>
    </row>
    <row r="1174" spans="7:14" ht="15" customHeight="1" x14ac:dyDescent="0.25">
      <c r="G1174" s="39"/>
      <c r="H1174" s="36"/>
      <c r="I1174" s="40"/>
      <c r="J1174" s="56"/>
      <c r="K1174" s="40"/>
      <c r="M1174" s="40"/>
      <c r="N1174" s="40"/>
    </row>
    <row r="1175" spans="7:14" ht="15" customHeight="1" x14ac:dyDescent="0.25">
      <c r="G1175" s="39"/>
      <c r="H1175" s="36"/>
      <c r="I1175" s="40"/>
      <c r="J1175" s="56"/>
      <c r="K1175" s="40"/>
      <c r="M1175" s="40"/>
      <c r="N1175" s="40"/>
    </row>
    <row r="1176" spans="7:14" ht="15" customHeight="1" x14ac:dyDescent="0.25">
      <c r="G1176" s="39"/>
      <c r="H1176" s="36"/>
      <c r="I1176" s="40"/>
      <c r="J1176" s="56"/>
      <c r="K1176" s="40"/>
      <c r="M1176" s="40"/>
      <c r="N1176" s="40"/>
    </row>
    <row r="1177" spans="7:14" ht="15" customHeight="1" x14ac:dyDescent="0.25">
      <c r="G1177" s="39"/>
      <c r="H1177" s="36"/>
      <c r="I1177" s="40"/>
      <c r="J1177" s="56"/>
      <c r="K1177" s="40"/>
      <c r="M1177" s="40"/>
      <c r="N1177" s="40"/>
    </row>
    <row r="1178" spans="7:14" ht="15" customHeight="1" x14ac:dyDescent="0.25">
      <c r="G1178" s="39"/>
      <c r="H1178" s="36"/>
      <c r="I1178" s="40"/>
      <c r="J1178" s="56"/>
      <c r="K1178" s="40"/>
      <c r="M1178" s="40"/>
      <c r="N1178" s="40"/>
    </row>
    <row r="1179" spans="7:14" ht="15" customHeight="1" x14ac:dyDescent="0.25">
      <c r="G1179" s="39"/>
      <c r="H1179" s="36"/>
      <c r="I1179" s="40"/>
      <c r="J1179" s="56"/>
      <c r="K1179" s="40"/>
      <c r="M1179" s="40"/>
      <c r="N1179" s="40"/>
    </row>
    <row r="1180" spans="7:14" ht="15" customHeight="1" x14ac:dyDescent="0.25">
      <c r="G1180" s="39"/>
      <c r="H1180" s="36"/>
      <c r="I1180" s="40"/>
      <c r="J1180" s="56"/>
      <c r="K1180" s="40"/>
      <c r="M1180" s="40"/>
      <c r="N1180" s="40"/>
    </row>
    <row r="1181" spans="7:14" ht="15" customHeight="1" x14ac:dyDescent="0.25">
      <c r="G1181" s="39"/>
      <c r="H1181" s="36"/>
      <c r="I1181" s="40"/>
      <c r="J1181" s="56"/>
      <c r="K1181" s="40"/>
      <c r="M1181" s="40"/>
      <c r="N1181" s="40"/>
    </row>
    <row r="1182" spans="7:14" ht="15" customHeight="1" x14ac:dyDescent="0.25">
      <c r="G1182" s="39"/>
      <c r="H1182" s="36"/>
      <c r="I1182" s="40"/>
      <c r="J1182" s="56"/>
      <c r="K1182" s="40"/>
      <c r="M1182" s="40"/>
      <c r="N1182" s="40"/>
    </row>
    <row r="1183" spans="7:14" ht="15" customHeight="1" x14ac:dyDescent="0.25">
      <c r="G1183" s="39"/>
      <c r="H1183" s="36"/>
      <c r="I1183" s="40"/>
      <c r="J1183" s="56"/>
      <c r="K1183" s="40"/>
      <c r="M1183" s="40"/>
      <c r="N1183" s="40"/>
    </row>
    <row r="1184" spans="7:14" ht="15" customHeight="1" x14ac:dyDescent="0.25">
      <c r="G1184" s="39"/>
      <c r="H1184" s="36"/>
      <c r="I1184" s="40"/>
      <c r="J1184" s="56"/>
      <c r="K1184" s="40"/>
      <c r="M1184" s="40"/>
      <c r="N1184" s="40"/>
    </row>
    <row r="1185" spans="4:14" ht="15" customHeight="1" x14ac:dyDescent="0.25">
      <c r="G1185" s="39"/>
      <c r="H1185" s="36"/>
      <c r="I1185" s="40"/>
      <c r="J1185" s="56"/>
      <c r="K1185" s="40"/>
      <c r="M1185" s="40"/>
      <c r="N1185" s="40"/>
    </row>
    <row r="1186" spans="4:14" ht="15" customHeight="1" x14ac:dyDescent="0.25">
      <c r="G1186" s="39"/>
      <c r="H1186" s="36"/>
      <c r="I1186" s="40"/>
      <c r="J1186" s="56"/>
      <c r="K1186" s="40"/>
      <c r="M1186" s="40"/>
      <c r="N1186" s="40"/>
    </row>
    <row r="1187" spans="4:14" ht="15" customHeight="1" x14ac:dyDescent="0.25">
      <c r="D1187" s="84">
        <v>23</v>
      </c>
      <c r="E1187" s="84"/>
      <c r="F1187" s="84"/>
      <c r="G1187" s="84"/>
      <c r="H1187" s="84"/>
      <c r="I1187" s="84"/>
      <c r="J1187" s="84"/>
      <c r="K1187" s="84"/>
      <c r="L1187" s="84"/>
      <c r="M1187" s="84"/>
      <c r="N1187" s="84"/>
    </row>
    <row r="1188" spans="4:14" ht="15" customHeight="1" x14ac:dyDescent="0.25">
      <c r="D1188" s="84" t="s">
        <v>0</v>
      </c>
      <c r="E1188" s="84"/>
      <c r="F1188" s="84"/>
      <c r="G1188" s="84"/>
      <c r="H1188" s="84"/>
      <c r="I1188" s="84"/>
      <c r="J1188" s="84"/>
      <c r="K1188" s="84"/>
      <c r="L1188" s="84"/>
      <c r="M1188" s="84"/>
      <c r="N1188" s="84"/>
    </row>
    <row r="1189" spans="4:14" ht="15" customHeight="1" x14ac:dyDescent="0.25"/>
    <row r="1190" spans="4:14" ht="15" customHeight="1" x14ac:dyDescent="0.25">
      <c r="D1190" s="84" t="s">
        <v>454</v>
      </c>
      <c r="E1190" s="84"/>
      <c r="F1190" s="84"/>
      <c r="G1190" s="84"/>
      <c r="H1190" s="84"/>
      <c r="I1190" s="84"/>
      <c r="J1190" s="84"/>
      <c r="K1190" s="84"/>
      <c r="L1190" s="84"/>
      <c r="M1190" s="84"/>
      <c r="N1190" s="84"/>
    </row>
    <row r="1191" spans="4:14" ht="15" customHeight="1" x14ac:dyDescent="0.25"/>
    <row r="1192" spans="4:14" ht="15" customHeight="1" x14ac:dyDescent="0.25">
      <c r="D1192" s="84" t="s">
        <v>114</v>
      </c>
      <c r="E1192" s="84"/>
      <c r="F1192" s="84"/>
      <c r="G1192" s="84"/>
      <c r="H1192" s="84"/>
      <c r="I1192" s="84"/>
      <c r="J1192" s="84"/>
      <c r="K1192" s="84"/>
      <c r="L1192" s="84"/>
      <c r="M1192" s="84"/>
      <c r="N1192" s="84"/>
    </row>
    <row r="1193" spans="4:14" ht="15" customHeight="1" x14ac:dyDescent="0.25"/>
    <row r="1194" spans="4:14" ht="15" customHeight="1" x14ac:dyDescent="0.25">
      <c r="D1194" s="84" t="s">
        <v>115</v>
      </c>
      <c r="E1194" s="84"/>
      <c r="F1194" s="84"/>
      <c r="G1194" s="84"/>
      <c r="H1194" s="84"/>
      <c r="I1194" s="84"/>
      <c r="J1194" s="84"/>
      <c r="K1194" s="84"/>
      <c r="L1194" s="84"/>
      <c r="M1194" s="84"/>
      <c r="N1194" s="84"/>
    </row>
    <row r="1195" spans="4:14" ht="15" customHeight="1" x14ac:dyDescent="0.25"/>
    <row r="1196" spans="4:14" ht="15" customHeight="1" x14ac:dyDescent="0.25"/>
    <row r="1197" spans="4:14" ht="15" customHeight="1" x14ac:dyDescent="0.25">
      <c r="H1197" s="69">
        <v>2022</v>
      </c>
      <c r="J1197" s="69">
        <v>2023</v>
      </c>
      <c r="K1197" s="69"/>
      <c r="L1197" s="37">
        <v>2023</v>
      </c>
      <c r="N1197" s="69">
        <v>2024</v>
      </c>
    </row>
    <row r="1198" spans="4:14" ht="15" customHeight="1" x14ac:dyDescent="0.25">
      <c r="H1198" s="69" t="s">
        <v>4</v>
      </c>
      <c r="J1198" s="69" t="s">
        <v>5</v>
      </c>
      <c r="K1198" s="69"/>
      <c r="L1198" s="38" t="s">
        <v>4</v>
      </c>
      <c r="M1198" s="84" t="s">
        <v>5</v>
      </c>
      <c r="N1198" s="84"/>
    </row>
    <row r="1199" spans="4:14" ht="15" customHeight="1" x14ac:dyDescent="0.25"/>
    <row r="1200" spans="4:14" ht="15" customHeight="1" x14ac:dyDescent="0.25"/>
    <row r="1201" spans="1:14" ht="15" customHeight="1" x14ac:dyDescent="0.25">
      <c r="D1201" s="35" t="s">
        <v>6</v>
      </c>
    </row>
    <row r="1202" spans="1:14" ht="15" customHeight="1" x14ac:dyDescent="0.25">
      <c r="A1202" s="76" t="s">
        <v>455</v>
      </c>
      <c r="E1202" s="35" t="s">
        <v>8</v>
      </c>
      <c r="G1202" s="39" t="s">
        <v>9</v>
      </c>
      <c r="H1202" s="66">
        <v>149067</v>
      </c>
      <c r="I1202" s="40" t="s">
        <v>9</v>
      </c>
      <c r="J1202" s="66">
        <v>180000</v>
      </c>
      <c r="K1202" s="40" t="s">
        <v>9</v>
      </c>
      <c r="L1202" s="36">
        <v>160000</v>
      </c>
      <c r="M1202" s="40" t="s">
        <v>9</v>
      </c>
      <c r="N1202" s="36">
        <v>183000</v>
      </c>
    </row>
    <row r="1203" spans="1:14" ht="15" customHeight="1" x14ac:dyDescent="0.25">
      <c r="A1203" s="76" t="s">
        <v>456</v>
      </c>
      <c r="E1203" s="35" t="s">
        <v>457</v>
      </c>
      <c r="H1203" s="66"/>
      <c r="I1203" s="40"/>
      <c r="J1203" s="66"/>
      <c r="N1203" s="36"/>
    </row>
    <row r="1204" spans="1:14" ht="15" customHeight="1" x14ac:dyDescent="0.25">
      <c r="F1204" s="35" t="s">
        <v>412</v>
      </c>
      <c r="H1204" s="66"/>
      <c r="I1204" s="40"/>
      <c r="J1204" s="66"/>
      <c r="N1204" s="36"/>
    </row>
    <row r="1205" spans="1:14" ht="15" customHeight="1" x14ac:dyDescent="0.25">
      <c r="F1205" s="35" t="s">
        <v>458</v>
      </c>
      <c r="H1205" s="66">
        <v>99</v>
      </c>
      <c r="I1205" s="40"/>
      <c r="J1205" s="66">
        <v>100</v>
      </c>
      <c r="L1205" s="36">
        <v>112</v>
      </c>
      <c r="N1205" s="36">
        <v>120</v>
      </c>
    </row>
    <row r="1206" spans="1:14" ht="15" customHeight="1" x14ac:dyDescent="0.25">
      <c r="F1206" s="35" t="s">
        <v>459</v>
      </c>
      <c r="H1206" s="66">
        <v>0</v>
      </c>
      <c r="I1206" s="40"/>
      <c r="J1206" s="66">
        <v>0</v>
      </c>
      <c r="K1206" s="36"/>
      <c r="L1206" s="36">
        <v>0</v>
      </c>
      <c r="M1206" s="36"/>
      <c r="N1206" s="36"/>
    </row>
    <row r="1207" spans="1:14" ht="15" customHeight="1" x14ac:dyDescent="0.25">
      <c r="A1207" s="76" t="s">
        <v>460</v>
      </c>
      <c r="E1207" s="35" t="s">
        <v>70</v>
      </c>
      <c r="H1207" s="67">
        <v>2000</v>
      </c>
      <c r="I1207" s="40"/>
      <c r="J1207" s="67">
        <v>2000</v>
      </c>
      <c r="L1207" s="41">
        <v>8000</v>
      </c>
      <c r="N1207" s="41">
        <v>8000</v>
      </c>
    </row>
    <row r="1208" spans="1:14" ht="15" customHeight="1" x14ac:dyDescent="0.25">
      <c r="H1208" s="36"/>
      <c r="J1208" s="36"/>
      <c r="N1208" s="36"/>
    </row>
    <row r="1209" spans="1:14" ht="15" customHeight="1" x14ac:dyDescent="0.25">
      <c r="E1209" s="35" t="s">
        <v>85</v>
      </c>
      <c r="H1209" s="41">
        <f>SUM(H1202:H1208)</f>
        <v>151166</v>
      </c>
      <c r="J1209" s="41">
        <f>SUM(J1202:J1208)</f>
        <v>182100</v>
      </c>
      <c r="L1209" s="41">
        <f>SUM(L1202:L1208)</f>
        <v>168112</v>
      </c>
      <c r="N1209" s="41">
        <f>SUM(N1202:N1208)</f>
        <v>191120</v>
      </c>
    </row>
    <row r="1210" spans="1:14" ht="15" customHeight="1" x14ac:dyDescent="0.25">
      <c r="H1210" s="36"/>
      <c r="J1210" s="36"/>
      <c r="N1210" s="36"/>
    </row>
    <row r="1211" spans="1:14" ht="15" customHeight="1" x14ac:dyDescent="0.25">
      <c r="D1211" s="35" t="s">
        <v>88</v>
      </c>
      <c r="H1211" s="36" t="s">
        <v>11</v>
      </c>
      <c r="J1211" s="36"/>
      <c r="N1211" s="36"/>
    </row>
    <row r="1212" spans="1:14" ht="15" customHeight="1" x14ac:dyDescent="0.25">
      <c r="A1212" s="76" t="s">
        <v>461</v>
      </c>
      <c r="E1212" s="35" t="s">
        <v>462</v>
      </c>
      <c r="H1212" s="66">
        <v>100000</v>
      </c>
      <c r="J1212" s="66">
        <v>103000</v>
      </c>
      <c r="K1212" s="36"/>
      <c r="L1212" s="36">
        <v>12916</v>
      </c>
      <c r="M1212" s="36"/>
      <c r="N1212" s="36">
        <v>100000</v>
      </c>
    </row>
    <row r="1213" spans="1:14" ht="15" customHeight="1" x14ac:dyDescent="0.25">
      <c r="A1213" s="76" t="s">
        <v>463</v>
      </c>
      <c r="E1213" s="35" t="s">
        <v>464</v>
      </c>
      <c r="H1213" s="66">
        <v>0</v>
      </c>
      <c r="J1213" s="66">
        <v>25000</v>
      </c>
      <c r="K1213" s="36"/>
      <c r="L1213" s="36">
        <v>34211.160000000003</v>
      </c>
      <c r="M1213" s="36"/>
      <c r="N1213" s="36">
        <v>25000</v>
      </c>
    </row>
    <row r="1214" spans="1:14" ht="15" customHeight="1" x14ac:dyDescent="0.25">
      <c r="A1214" s="76" t="s">
        <v>465</v>
      </c>
      <c r="E1214" s="35" t="s">
        <v>423</v>
      </c>
      <c r="H1214" s="66"/>
      <c r="J1214" s="66">
        <v>250000</v>
      </c>
      <c r="K1214" s="36"/>
      <c r="M1214" s="36"/>
      <c r="N1214" s="36">
        <v>500000</v>
      </c>
    </row>
    <row r="1215" spans="1:14" ht="15" customHeight="1" x14ac:dyDescent="0.25">
      <c r="A1215" s="76" t="s">
        <v>466</v>
      </c>
      <c r="E1215" s="35" t="s">
        <v>94</v>
      </c>
      <c r="H1215" s="67"/>
      <c r="J1215" s="67">
        <v>656186</v>
      </c>
      <c r="K1215" s="36"/>
      <c r="L1215" s="43"/>
      <c r="M1215" s="36"/>
      <c r="N1215" s="43">
        <v>557820</v>
      </c>
    </row>
    <row r="1216" spans="1:14" ht="15" customHeight="1" x14ac:dyDescent="0.25">
      <c r="H1216" s="36"/>
      <c r="J1216" s="36"/>
      <c r="N1216" s="36"/>
    </row>
    <row r="1217" spans="1:14" ht="15" customHeight="1" x14ac:dyDescent="0.25">
      <c r="E1217" s="35" t="s">
        <v>95</v>
      </c>
      <c r="H1217" s="41">
        <f>SUM(H1212:H1216)</f>
        <v>100000</v>
      </c>
      <c r="I1217" s="36"/>
      <c r="J1217" s="41">
        <f>SUM(J1212:J1216)</f>
        <v>1034186</v>
      </c>
      <c r="K1217" s="36"/>
      <c r="L1217" s="41">
        <f>SUM(L1212:L1216)</f>
        <v>47127.16</v>
      </c>
      <c r="M1217" s="36"/>
      <c r="N1217" s="41">
        <f>SUM(N1212:N1216)</f>
        <v>1182820</v>
      </c>
    </row>
    <row r="1218" spans="1:14" ht="15" customHeight="1" x14ac:dyDescent="0.25">
      <c r="H1218" s="36"/>
      <c r="J1218" s="36"/>
      <c r="N1218" s="36" t="s">
        <v>467</v>
      </c>
    </row>
    <row r="1219" spans="1:14" ht="15" customHeight="1" x14ac:dyDescent="0.25">
      <c r="E1219" s="35" t="s">
        <v>96</v>
      </c>
      <c r="H1219" s="36"/>
      <c r="J1219" s="36"/>
      <c r="N1219" s="36"/>
    </row>
    <row r="1220" spans="1:14" ht="15" customHeight="1" x14ac:dyDescent="0.25">
      <c r="F1220" s="35" t="s">
        <v>97</v>
      </c>
      <c r="H1220" s="36">
        <f>SUM(H1209-H1217)</f>
        <v>51166</v>
      </c>
      <c r="J1220" s="36">
        <f>SUM(J1209-J1217)</f>
        <v>-852086</v>
      </c>
      <c r="L1220" s="36">
        <f>SUM(L1209-L1217)</f>
        <v>120984.84</v>
      </c>
      <c r="N1220" s="36">
        <f>SUM(N1209-N1217)</f>
        <v>-991700</v>
      </c>
    </row>
    <row r="1221" spans="1:14" ht="15" customHeight="1" x14ac:dyDescent="0.25">
      <c r="H1221" s="36"/>
      <c r="J1221" s="36"/>
      <c r="N1221" s="36"/>
    </row>
    <row r="1222" spans="1:14" ht="15" customHeight="1" x14ac:dyDescent="0.25">
      <c r="A1222" s="35" t="s">
        <v>468</v>
      </c>
      <c r="D1222" s="35" t="s">
        <v>111</v>
      </c>
      <c r="H1222" s="67">
        <v>562785</v>
      </c>
      <c r="I1222" s="40"/>
      <c r="J1222" s="67">
        <f>H1224</f>
        <v>870715</v>
      </c>
      <c r="L1222" s="41">
        <f>H1224</f>
        <v>870715</v>
      </c>
      <c r="N1222" s="41">
        <f>L1224</f>
        <v>991699.84</v>
      </c>
    </row>
    <row r="1223" spans="1:14" ht="15" customHeight="1" x14ac:dyDescent="0.25">
      <c r="H1223" s="36"/>
      <c r="J1223" s="36"/>
      <c r="N1223" s="36"/>
    </row>
    <row r="1224" spans="1:14" ht="15" customHeight="1" thickBot="1" x14ac:dyDescent="0.3">
      <c r="D1224" s="35" t="s">
        <v>112</v>
      </c>
      <c r="G1224" s="39" t="s">
        <v>9</v>
      </c>
      <c r="H1224" s="44">
        <v>870715</v>
      </c>
      <c r="I1224" s="40" t="s">
        <v>9</v>
      </c>
      <c r="J1224" s="59">
        <f>SUM(J1220:J1222)</f>
        <v>18629</v>
      </c>
      <c r="K1224" s="40" t="s">
        <v>9</v>
      </c>
      <c r="L1224" s="44">
        <f>SUM(L1220:L1222)</f>
        <v>991699.84</v>
      </c>
      <c r="M1224" s="40" t="s">
        <v>9</v>
      </c>
      <c r="N1224" s="58">
        <f>SUM(N1222:N1223,N1220)</f>
        <v>-0.16000000003259629</v>
      </c>
    </row>
    <row r="1225" spans="1:14" ht="15" customHeight="1" thickTop="1" x14ac:dyDescent="0.25">
      <c r="G1225" s="39"/>
      <c r="H1225" s="36"/>
      <c r="I1225" s="40"/>
      <c r="J1225" s="60"/>
      <c r="K1225" s="40"/>
      <c r="M1225" s="40"/>
      <c r="N1225" s="40"/>
    </row>
    <row r="1226" spans="1:14" ht="15" customHeight="1" x14ac:dyDescent="0.25">
      <c r="G1226" s="39"/>
      <c r="H1226" s="36"/>
      <c r="I1226" s="40"/>
      <c r="J1226" s="60"/>
      <c r="K1226" s="40"/>
      <c r="M1226" s="40"/>
      <c r="N1226" s="40"/>
    </row>
    <row r="1227" spans="1:14" ht="15" customHeight="1" x14ac:dyDescent="0.25">
      <c r="G1227" s="39"/>
      <c r="H1227" s="36"/>
      <c r="I1227" s="40"/>
      <c r="J1227" s="60"/>
      <c r="K1227" s="40"/>
      <c r="M1227" s="40"/>
      <c r="N1227" s="40"/>
    </row>
    <row r="1228" spans="1:14" ht="15" customHeight="1" x14ac:dyDescent="0.25">
      <c r="G1228" s="39"/>
      <c r="H1228" s="36"/>
      <c r="I1228" s="40"/>
      <c r="J1228" s="60"/>
      <c r="K1228" s="40"/>
      <c r="M1228" s="40"/>
      <c r="N1228" s="40"/>
    </row>
    <row r="1229" spans="1:14" ht="15" customHeight="1" x14ac:dyDescent="0.25">
      <c r="G1229" s="39"/>
      <c r="H1229" s="36"/>
      <c r="I1229" s="40"/>
      <c r="J1229" s="60"/>
      <c r="K1229" s="40"/>
      <c r="M1229" s="40"/>
      <c r="N1229" s="40"/>
    </row>
    <row r="1230" spans="1:14" ht="15" customHeight="1" x14ac:dyDescent="0.25">
      <c r="G1230" s="39"/>
      <c r="H1230" s="36"/>
      <c r="I1230" s="40"/>
      <c r="J1230" s="60"/>
      <c r="K1230" s="40"/>
      <c r="M1230" s="40"/>
      <c r="N1230" s="40"/>
    </row>
    <row r="1231" spans="1:14" ht="15" customHeight="1" x14ac:dyDescent="0.25">
      <c r="G1231" s="39"/>
      <c r="H1231" s="36"/>
      <c r="I1231" s="40"/>
      <c r="J1231" s="60"/>
      <c r="K1231" s="40"/>
      <c r="M1231" s="40"/>
      <c r="N1231" s="40"/>
    </row>
    <row r="1232" spans="1:14" ht="15" customHeight="1" x14ac:dyDescent="0.25">
      <c r="G1232" s="39"/>
      <c r="H1232" s="36"/>
      <c r="I1232" s="40"/>
      <c r="J1232" s="60"/>
      <c r="K1232" s="40"/>
      <c r="M1232" s="40"/>
      <c r="N1232" s="40"/>
    </row>
    <row r="1233" spans="4:14" ht="15" customHeight="1" x14ac:dyDescent="0.25">
      <c r="G1233" s="39"/>
      <c r="H1233" s="36"/>
      <c r="I1233" s="40"/>
      <c r="J1233" s="60"/>
      <c r="K1233" s="40"/>
      <c r="M1233" s="40"/>
      <c r="N1233" s="40"/>
    </row>
    <row r="1234" spans="4:14" ht="15" customHeight="1" x14ac:dyDescent="0.25">
      <c r="G1234" s="39"/>
      <c r="H1234" s="36"/>
      <c r="I1234" s="40"/>
      <c r="J1234" s="60"/>
      <c r="K1234" s="40"/>
      <c r="M1234" s="40"/>
      <c r="N1234" s="40"/>
    </row>
    <row r="1235" spans="4:14" ht="15" customHeight="1" x14ac:dyDescent="0.25">
      <c r="G1235" s="39"/>
      <c r="H1235" s="36"/>
      <c r="I1235" s="40"/>
      <c r="J1235" s="60"/>
      <c r="K1235" s="40"/>
      <c r="M1235" s="40"/>
      <c r="N1235" s="40"/>
    </row>
    <row r="1236" spans="4:14" ht="15" customHeight="1" x14ac:dyDescent="0.25">
      <c r="G1236" s="39"/>
      <c r="H1236" s="36"/>
      <c r="I1236" s="40"/>
      <c r="J1236" s="60"/>
      <c r="K1236" s="40"/>
      <c r="M1236" s="40"/>
      <c r="N1236" s="40"/>
    </row>
    <row r="1237" spans="4:14" ht="15" customHeight="1" x14ac:dyDescent="0.25">
      <c r="G1237" s="39"/>
      <c r="H1237" s="36"/>
      <c r="I1237" s="40"/>
      <c r="J1237" s="60"/>
      <c r="K1237" s="40"/>
      <c r="M1237" s="40"/>
      <c r="N1237" s="40"/>
    </row>
    <row r="1238" spans="4:14" ht="15" customHeight="1" x14ac:dyDescent="0.25">
      <c r="G1238" s="39"/>
      <c r="H1238" s="36"/>
      <c r="I1238" s="40"/>
      <c r="J1238" s="60"/>
      <c r="K1238" s="40"/>
      <c r="M1238" s="40"/>
      <c r="N1238" s="40"/>
    </row>
    <row r="1239" spans="4:14" ht="15" customHeight="1" x14ac:dyDescent="0.25">
      <c r="G1239" s="39"/>
      <c r="H1239" s="36"/>
      <c r="I1239" s="40"/>
      <c r="J1239" s="60"/>
      <c r="K1239" s="40"/>
      <c r="M1239" s="40"/>
      <c r="N1239" s="40"/>
    </row>
    <row r="1240" spans="4:14" ht="15" customHeight="1" x14ac:dyDescent="0.25">
      <c r="G1240" s="39"/>
      <c r="H1240" s="36"/>
      <c r="I1240" s="40"/>
      <c r="J1240" s="60"/>
      <c r="K1240" s="40"/>
      <c r="M1240" s="40"/>
      <c r="N1240" s="40"/>
    </row>
    <row r="1241" spans="4:14" ht="15" customHeight="1" x14ac:dyDescent="0.25">
      <c r="G1241" s="39"/>
      <c r="H1241" s="36"/>
      <c r="I1241" s="40"/>
      <c r="J1241" s="60"/>
      <c r="K1241" s="40"/>
      <c r="M1241" s="40"/>
      <c r="N1241" s="40"/>
    </row>
    <row r="1242" spans="4:14" ht="15" customHeight="1" x14ac:dyDescent="0.25">
      <c r="G1242" s="39"/>
      <c r="H1242" s="36"/>
      <c r="I1242" s="40"/>
      <c r="J1242" s="60"/>
      <c r="K1242" s="40"/>
      <c r="M1242" s="40"/>
      <c r="N1242" s="40"/>
    </row>
    <row r="1243" spans="4:14" ht="15" customHeight="1" x14ac:dyDescent="0.25">
      <c r="D1243" s="84">
        <v>24</v>
      </c>
      <c r="E1243" s="84"/>
      <c r="F1243" s="84"/>
      <c r="G1243" s="84"/>
      <c r="H1243" s="84"/>
      <c r="I1243" s="84"/>
      <c r="J1243" s="84"/>
      <c r="K1243" s="84"/>
      <c r="L1243" s="84"/>
      <c r="M1243" s="84"/>
      <c r="N1243" s="84"/>
    </row>
    <row r="1244" spans="4:14" ht="15" customHeight="1" x14ac:dyDescent="0.25">
      <c r="D1244" s="84" t="s">
        <v>0</v>
      </c>
      <c r="E1244" s="84"/>
      <c r="F1244" s="84"/>
      <c r="G1244" s="84"/>
      <c r="H1244" s="84"/>
      <c r="I1244" s="84"/>
      <c r="J1244" s="84"/>
      <c r="K1244" s="84"/>
      <c r="L1244" s="84"/>
      <c r="M1244" s="84"/>
      <c r="N1244" s="84"/>
    </row>
    <row r="1245" spans="4:14" ht="15" customHeight="1" x14ac:dyDescent="0.25"/>
    <row r="1246" spans="4:14" ht="15" customHeight="1" x14ac:dyDescent="0.25">
      <c r="D1246" s="84" t="s">
        <v>469</v>
      </c>
      <c r="E1246" s="84"/>
      <c r="F1246" s="84"/>
      <c r="G1246" s="84"/>
      <c r="H1246" s="84"/>
      <c r="I1246" s="84"/>
      <c r="J1246" s="84"/>
      <c r="K1246" s="84"/>
      <c r="L1246" s="84"/>
      <c r="M1246" s="84"/>
      <c r="N1246" s="84"/>
    </row>
    <row r="1247" spans="4:14" ht="15" customHeight="1" x14ac:dyDescent="0.25"/>
    <row r="1248" spans="4:14" ht="15" customHeight="1" x14ac:dyDescent="0.25">
      <c r="D1248" s="84" t="s">
        <v>114</v>
      </c>
      <c r="E1248" s="84"/>
      <c r="F1248" s="84"/>
      <c r="G1248" s="84"/>
      <c r="H1248" s="84"/>
      <c r="I1248" s="84"/>
      <c r="J1248" s="84"/>
      <c r="K1248" s="84"/>
      <c r="L1248" s="84"/>
      <c r="M1248" s="84"/>
      <c r="N1248" s="84"/>
    </row>
    <row r="1249" spans="1:16" ht="15" customHeight="1" x14ac:dyDescent="0.25"/>
    <row r="1250" spans="1:16" ht="15" customHeight="1" x14ac:dyDescent="0.25">
      <c r="D1250" s="84" t="s">
        <v>115</v>
      </c>
      <c r="E1250" s="84"/>
      <c r="F1250" s="84"/>
      <c r="G1250" s="84"/>
      <c r="H1250" s="84"/>
      <c r="I1250" s="84"/>
      <c r="J1250" s="84"/>
      <c r="K1250" s="84"/>
      <c r="L1250" s="84"/>
      <c r="M1250" s="84"/>
      <c r="N1250" s="84"/>
    </row>
    <row r="1251" spans="1:16" ht="15" customHeight="1" x14ac:dyDescent="0.25"/>
    <row r="1252" spans="1:16" ht="15" customHeight="1" x14ac:dyDescent="0.25"/>
    <row r="1253" spans="1:16" ht="15" customHeight="1" x14ac:dyDescent="0.25">
      <c r="H1253" s="69">
        <v>2022</v>
      </c>
      <c r="J1253" s="69">
        <v>2023</v>
      </c>
      <c r="K1253" s="69"/>
      <c r="L1253" s="37">
        <v>2023</v>
      </c>
      <c r="N1253" s="69">
        <v>2024</v>
      </c>
    </row>
    <row r="1254" spans="1:16" ht="15" customHeight="1" x14ac:dyDescent="0.25">
      <c r="H1254" s="69" t="s">
        <v>4</v>
      </c>
      <c r="J1254" s="69" t="s">
        <v>5</v>
      </c>
      <c r="K1254" s="69"/>
      <c r="L1254" s="38" t="s">
        <v>4</v>
      </c>
      <c r="M1254" s="84" t="s">
        <v>5</v>
      </c>
      <c r="N1254" s="84"/>
    </row>
    <row r="1255" spans="1:16" ht="15" customHeight="1" x14ac:dyDescent="0.25"/>
    <row r="1256" spans="1:16" ht="15" customHeight="1" x14ac:dyDescent="0.25"/>
    <row r="1257" spans="1:16" ht="15" customHeight="1" x14ac:dyDescent="0.25">
      <c r="D1257" s="35" t="s">
        <v>6</v>
      </c>
    </row>
    <row r="1258" spans="1:16" ht="15" customHeight="1" x14ac:dyDescent="0.25">
      <c r="E1258" s="35" t="s">
        <v>457</v>
      </c>
    </row>
    <row r="1259" spans="1:16" ht="15" customHeight="1" x14ac:dyDescent="0.25">
      <c r="A1259" s="76" t="s">
        <v>470</v>
      </c>
      <c r="B1259" s="78" t="s">
        <v>471</v>
      </c>
      <c r="F1259" s="35" t="s">
        <v>472</v>
      </c>
      <c r="G1259" s="39" t="s">
        <v>9</v>
      </c>
      <c r="H1259" s="66">
        <v>612849</v>
      </c>
      <c r="I1259" s="40" t="s">
        <v>9</v>
      </c>
      <c r="J1259" s="66">
        <v>650000</v>
      </c>
      <c r="K1259" s="40" t="s">
        <v>9</v>
      </c>
      <c r="L1259" s="40">
        <v>817854</v>
      </c>
      <c r="M1259" s="40" t="s">
        <v>9</v>
      </c>
      <c r="N1259" s="36">
        <v>621000</v>
      </c>
      <c r="O1259" s="35" t="s">
        <v>473</v>
      </c>
      <c r="P1259" s="35" t="s">
        <v>474</v>
      </c>
    </row>
    <row r="1260" spans="1:16" ht="15" customHeight="1" x14ac:dyDescent="0.25">
      <c r="F1260" s="35" t="s">
        <v>475</v>
      </c>
      <c r="G1260" s="39"/>
      <c r="H1260" s="66">
        <v>260513</v>
      </c>
      <c r="I1260" s="40"/>
      <c r="J1260" s="66">
        <v>0</v>
      </c>
      <c r="K1260" s="40"/>
      <c r="L1260" s="40">
        <v>0</v>
      </c>
      <c r="M1260" s="40"/>
      <c r="N1260" s="36">
        <v>0</v>
      </c>
    </row>
    <row r="1261" spans="1:16" ht="15" customHeight="1" x14ac:dyDescent="0.25">
      <c r="F1261" s="35" t="s">
        <v>476</v>
      </c>
      <c r="G1261" s="39"/>
      <c r="H1261" s="66"/>
      <c r="I1261" s="40"/>
      <c r="J1261" s="66"/>
      <c r="K1261" s="40"/>
      <c r="L1261" s="40"/>
      <c r="M1261" s="40"/>
      <c r="N1261" s="36"/>
    </row>
    <row r="1262" spans="1:16" ht="15" customHeight="1" x14ac:dyDescent="0.25">
      <c r="A1262" s="76" t="s">
        <v>477</v>
      </c>
      <c r="B1262" s="76" t="s">
        <v>478</v>
      </c>
      <c r="F1262" s="35" t="s">
        <v>479</v>
      </c>
      <c r="G1262" s="39"/>
      <c r="H1262" s="66">
        <v>105060</v>
      </c>
      <c r="I1262" s="40"/>
      <c r="J1262" s="66">
        <v>56000</v>
      </c>
      <c r="K1262" s="40"/>
      <c r="L1262" s="40">
        <v>55702</v>
      </c>
      <c r="M1262" s="40"/>
      <c r="N1262" s="36">
        <v>59000</v>
      </c>
    </row>
    <row r="1263" spans="1:16" ht="15" customHeight="1" x14ac:dyDescent="0.25">
      <c r="A1263" s="76" t="s">
        <v>480</v>
      </c>
      <c r="E1263" s="35" t="s">
        <v>70</v>
      </c>
      <c r="H1263" s="66">
        <v>2700</v>
      </c>
      <c r="I1263" s="36"/>
      <c r="J1263" s="66">
        <v>3000</v>
      </c>
      <c r="K1263" s="40"/>
      <c r="L1263" s="40">
        <v>13000</v>
      </c>
      <c r="M1263" s="36"/>
      <c r="N1263" s="36">
        <v>13000</v>
      </c>
    </row>
    <row r="1264" spans="1:16" ht="15" customHeight="1" x14ac:dyDescent="0.25">
      <c r="A1264" s="78" t="s">
        <v>481</v>
      </c>
      <c r="E1264" s="35" t="s">
        <v>344</v>
      </c>
      <c r="H1264" s="67">
        <v>0</v>
      </c>
      <c r="I1264" s="36"/>
      <c r="J1264" s="67"/>
      <c r="K1264" s="40"/>
      <c r="L1264" s="49"/>
      <c r="M1264" s="36"/>
      <c r="N1264" s="43"/>
    </row>
    <row r="1265" spans="1:16" ht="15" customHeight="1" x14ac:dyDescent="0.25">
      <c r="H1265" s="36"/>
      <c r="I1265" s="36"/>
      <c r="J1265" s="36"/>
      <c r="K1265" s="40"/>
      <c r="L1265" s="40"/>
      <c r="M1265" s="36"/>
      <c r="N1265" s="36"/>
    </row>
    <row r="1266" spans="1:16" ht="15" customHeight="1" x14ac:dyDescent="0.25">
      <c r="E1266" s="35" t="s">
        <v>85</v>
      </c>
      <c r="H1266" s="41">
        <f>SUM(H1259:H1265)</f>
        <v>981122</v>
      </c>
      <c r="I1266" s="36"/>
      <c r="J1266" s="41">
        <f>SUM(J1259:J1265)</f>
        <v>709000</v>
      </c>
      <c r="K1266" s="40"/>
      <c r="L1266" s="49">
        <f>SUM(L1259:L1265)</f>
        <v>886556</v>
      </c>
      <c r="M1266" s="36"/>
      <c r="N1266" s="41">
        <f>SUM(N1259:N1265)</f>
        <v>693000</v>
      </c>
    </row>
    <row r="1267" spans="1:16" ht="15" customHeight="1" x14ac:dyDescent="0.25">
      <c r="H1267" s="36"/>
      <c r="J1267" s="36"/>
      <c r="K1267" s="40"/>
      <c r="L1267" s="40"/>
      <c r="N1267" s="36"/>
    </row>
    <row r="1268" spans="1:16" ht="15" customHeight="1" x14ac:dyDescent="0.25">
      <c r="D1268" s="35" t="s">
        <v>88</v>
      </c>
      <c r="H1268" s="36"/>
      <c r="I1268" s="36"/>
      <c r="J1268" s="36"/>
      <c r="K1268" s="40"/>
      <c r="L1268" s="40"/>
      <c r="M1268" s="36"/>
      <c r="N1268" s="36"/>
    </row>
    <row r="1269" spans="1:16" ht="15" customHeight="1" x14ac:dyDescent="0.25">
      <c r="A1269" s="76" t="s">
        <v>482</v>
      </c>
      <c r="E1269" s="35" t="s">
        <v>423</v>
      </c>
      <c r="H1269" s="67">
        <v>597069</v>
      </c>
      <c r="I1269" s="36"/>
      <c r="J1269" s="67">
        <v>1895689</v>
      </c>
      <c r="K1269" s="40"/>
      <c r="L1269" s="49">
        <v>622329</v>
      </c>
      <c r="M1269" s="36"/>
      <c r="N1269" s="41">
        <v>2045321</v>
      </c>
    </row>
    <row r="1270" spans="1:16" ht="15" customHeight="1" x14ac:dyDescent="0.25">
      <c r="H1270" s="36"/>
      <c r="J1270" s="36"/>
      <c r="K1270" s="40"/>
      <c r="L1270" s="40"/>
      <c r="N1270" s="36"/>
    </row>
    <row r="1271" spans="1:16" ht="15" customHeight="1" x14ac:dyDescent="0.25">
      <c r="E1271" s="35" t="s">
        <v>95</v>
      </c>
      <c r="H1271" s="41">
        <f>SUM(H1269:H1270)</f>
        <v>597069</v>
      </c>
      <c r="I1271" s="36"/>
      <c r="J1271" s="41">
        <f>SUM(J1269:J1270)</f>
        <v>1895689</v>
      </c>
      <c r="K1271" s="40"/>
      <c r="L1271" s="49">
        <f>SUM(L1269:L1270)</f>
        <v>622329</v>
      </c>
      <c r="M1271" s="36"/>
      <c r="N1271" s="41">
        <f>SUM(N1269:N1270)</f>
        <v>2045321</v>
      </c>
    </row>
    <row r="1272" spans="1:16" ht="15" customHeight="1" x14ac:dyDescent="0.25">
      <c r="H1272" s="36"/>
      <c r="I1272" s="36"/>
      <c r="J1272" s="36"/>
      <c r="K1272" s="40"/>
      <c r="L1272" s="40"/>
      <c r="M1272" s="36"/>
      <c r="N1272" s="36"/>
    </row>
    <row r="1273" spans="1:16" ht="15" customHeight="1" x14ac:dyDescent="0.25">
      <c r="E1273" s="35" t="s">
        <v>483</v>
      </c>
      <c r="H1273" s="36">
        <f>H1266-H1271</f>
        <v>384053</v>
      </c>
      <c r="I1273" s="36"/>
      <c r="J1273" s="36">
        <f>J1266-J1271</f>
        <v>-1186689</v>
      </c>
      <c r="K1273" s="40"/>
      <c r="L1273" s="36">
        <f>L1266-L1271</f>
        <v>264227</v>
      </c>
      <c r="M1273" s="36"/>
      <c r="N1273" s="36">
        <f>N1266-N1271</f>
        <v>-1352321</v>
      </c>
    </row>
    <row r="1274" spans="1:16" ht="15" customHeight="1" x14ac:dyDescent="0.25">
      <c r="H1274" s="36"/>
      <c r="I1274" s="36"/>
      <c r="J1274" s="36"/>
      <c r="K1274" s="40"/>
      <c r="M1274" s="36"/>
      <c r="N1274" s="36"/>
    </row>
    <row r="1275" spans="1:16" ht="15" customHeight="1" x14ac:dyDescent="0.25">
      <c r="D1275" s="35" t="s">
        <v>98</v>
      </c>
      <c r="H1275" s="36"/>
      <c r="J1275" s="36"/>
      <c r="N1275" s="36"/>
    </row>
    <row r="1276" spans="1:16" ht="15" customHeight="1" x14ac:dyDescent="0.25">
      <c r="E1276" s="35" t="s">
        <v>99</v>
      </c>
      <c r="H1276" s="36"/>
      <c r="J1276" s="36"/>
      <c r="N1276" s="36"/>
    </row>
    <row r="1277" spans="1:16" ht="15" customHeight="1" x14ac:dyDescent="0.25">
      <c r="A1277" s="71" t="s">
        <v>484</v>
      </c>
      <c r="E1277" s="35" t="s">
        <v>103</v>
      </c>
      <c r="H1277" s="66"/>
      <c r="I1277" s="36"/>
      <c r="J1277" s="66"/>
      <c r="K1277" s="36"/>
      <c r="M1277" s="36"/>
      <c r="N1277" s="36"/>
      <c r="P1277" s="65">
        <f>H1277+H1238</f>
        <v>0</v>
      </c>
    </row>
    <row r="1278" spans="1:16" ht="15" customHeight="1" x14ac:dyDescent="0.25">
      <c r="A1278" s="71" t="s">
        <v>485</v>
      </c>
      <c r="E1278" s="35" t="s">
        <v>105</v>
      </c>
      <c r="H1278" s="67">
        <v>-301839</v>
      </c>
      <c r="I1278" s="36"/>
      <c r="J1278" s="67">
        <v>50000</v>
      </c>
      <c r="K1278" s="36"/>
      <c r="L1278" s="43">
        <v>0</v>
      </c>
      <c r="M1278" s="36"/>
      <c r="N1278" s="43">
        <v>0</v>
      </c>
    </row>
    <row r="1279" spans="1:16" ht="15" customHeight="1" x14ac:dyDescent="0.25">
      <c r="A1279" s="71"/>
      <c r="H1279" s="36"/>
      <c r="I1279" s="36"/>
      <c r="J1279" s="36"/>
      <c r="K1279" s="36"/>
      <c r="M1279" s="36"/>
      <c r="N1279" s="36"/>
    </row>
    <row r="1280" spans="1:16" ht="15" customHeight="1" x14ac:dyDescent="0.25">
      <c r="E1280" s="35" t="s">
        <v>106</v>
      </c>
      <c r="H1280" s="36"/>
      <c r="I1280" s="36"/>
      <c r="J1280" s="36"/>
      <c r="K1280" s="36"/>
      <c r="M1280" s="36"/>
      <c r="N1280" s="36"/>
    </row>
    <row r="1281" spans="1:14" ht="15" customHeight="1" x14ac:dyDescent="0.25">
      <c r="F1281" s="35" t="s">
        <v>107</v>
      </c>
      <c r="H1281" s="36"/>
      <c r="I1281" s="36"/>
      <c r="J1281" s="36"/>
      <c r="K1281" s="36"/>
      <c r="M1281" s="36"/>
      <c r="N1281" s="36"/>
    </row>
    <row r="1282" spans="1:14" ht="15" customHeight="1" x14ac:dyDescent="0.25">
      <c r="F1282" s="35" t="s">
        <v>108</v>
      </c>
      <c r="H1282" s="36">
        <f>SUM(H1273:H1278)</f>
        <v>82214</v>
      </c>
      <c r="I1282" s="36"/>
      <c r="J1282" s="36">
        <f>SUM(J1273:J1278)</f>
        <v>-1136689</v>
      </c>
      <c r="K1282" s="36"/>
      <c r="L1282" s="36">
        <f>SUM(L1272:L1278)</f>
        <v>264227</v>
      </c>
      <c r="M1282" s="36"/>
      <c r="N1282" s="36">
        <f>N1272+N1277+N1278</f>
        <v>0</v>
      </c>
    </row>
    <row r="1283" spans="1:14" ht="15" customHeight="1" x14ac:dyDescent="0.25">
      <c r="H1283" s="36"/>
      <c r="I1283" s="36"/>
      <c r="J1283" s="36"/>
      <c r="K1283" s="40"/>
      <c r="L1283" s="40"/>
      <c r="M1283" s="36"/>
      <c r="N1283" s="36"/>
    </row>
    <row r="1284" spans="1:14" ht="15" customHeight="1" x14ac:dyDescent="0.25">
      <c r="A1284" s="35" t="s">
        <v>486</v>
      </c>
      <c r="D1284" s="35" t="s">
        <v>111</v>
      </c>
      <c r="H1284" s="67">
        <v>528209</v>
      </c>
      <c r="I1284" s="36"/>
      <c r="J1284" s="67">
        <f>H1286</f>
        <v>1088094</v>
      </c>
      <c r="K1284" s="40"/>
      <c r="L1284" s="49">
        <f>H1286</f>
        <v>1088094</v>
      </c>
      <c r="M1284" s="36"/>
      <c r="N1284" s="41">
        <f>L1286</f>
        <v>1616548</v>
      </c>
    </row>
    <row r="1285" spans="1:14" ht="15" customHeight="1" x14ac:dyDescent="0.25">
      <c r="H1285" s="36"/>
      <c r="I1285" s="36"/>
      <c r="J1285" s="36"/>
      <c r="K1285" s="40"/>
      <c r="L1285" s="40"/>
      <c r="M1285" s="36"/>
      <c r="N1285" s="36"/>
    </row>
    <row r="1286" spans="1:14" ht="15" customHeight="1" thickBot="1" x14ac:dyDescent="0.3">
      <c r="D1286" s="35" t="s">
        <v>112</v>
      </c>
      <c r="G1286" s="39" t="s">
        <v>9</v>
      </c>
      <c r="H1286" s="44">
        <v>1088094</v>
      </c>
      <c r="I1286" s="40" t="s">
        <v>9</v>
      </c>
      <c r="J1286" s="44">
        <f>SUM(J1282:J1284)</f>
        <v>-48595</v>
      </c>
      <c r="K1286" s="40" t="s">
        <v>9</v>
      </c>
      <c r="L1286" s="50">
        <f>SUM(L1273:L1284)</f>
        <v>1616548</v>
      </c>
      <c r="M1286" s="40" t="s">
        <v>9</v>
      </c>
      <c r="N1286" s="58">
        <f>SUM(N1273:N1285)</f>
        <v>264227</v>
      </c>
    </row>
    <row r="1287" spans="1:14" ht="15" customHeight="1" thickTop="1" x14ac:dyDescent="0.25">
      <c r="G1287" s="39"/>
      <c r="H1287" s="36"/>
      <c r="I1287" s="40"/>
      <c r="J1287" s="36"/>
      <c r="K1287" s="40"/>
      <c r="L1287" s="40"/>
      <c r="M1287" s="40"/>
      <c r="N1287" s="40"/>
    </row>
    <row r="1288" spans="1:14" ht="15" customHeight="1" x14ac:dyDescent="0.25">
      <c r="G1288" s="39"/>
      <c r="H1288" s="36"/>
      <c r="I1288" s="40"/>
      <c r="J1288" s="36"/>
      <c r="K1288" s="40"/>
      <c r="L1288" s="40"/>
      <c r="M1288" s="40"/>
      <c r="N1288" s="40"/>
    </row>
    <row r="1289" spans="1:14" ht="15" customHeight="1" x14ac:dyDescent="0.25">
      <c r="G1289" s="39"/>
      <c r="H1289" s="36"/>
      <c r="I1289" s="40"/>
      <c r="J1289" s="36"/>
      <c r="K1289" s="40"/>
      <c r="L1289" s="40"/>
      <c r="M1289" s="40"/>
      <c r="N1289" s="40"/>
    </row>
    <row r="1290" spans="1:14" ht="15" customHeight="1" x14ac:dyDescent="0.25">
      <c r="G1290" s="39"/>
      <c r="H1290" s="36"/>
      <c r="I1290" s="40"/>
      <c r="J1290" s="36"/>
      <c r="K1290" s="40"/>
      <c r="L1290" s="40"/>
      <c r="M1290" s="40"/>
      <c r="N1290" s="40"/>
    </row>
    <row r="1291" spans="1:14" ht="15" customHeight="1" x14ac:dyDescent="0.25">
      <c r="G1291" s="39"/>
      <c r="H1291" s="36"/>
      <c r="I1291" s="40"/>
      <c r="J1291" s="36"/>
      <c r="K1291" s="40"/>
      <c r="L1291" s="40"/>
      <c r="M1291" s="40"/>
      <c r="N1291" s="40"/>
    </row>
    <row r="1292" spans="1:14" ht="15" customHeight="1" x14ac:dyDescent="0.25">
      <c r="G1292" s="39"/>
      <c r="H1292" s="36"/>
      <c r="I1292" s="40"/>
      <c r="J1292" s="36"/>
      <c r="K1292" s="40"/>
      <c r="L1292" s="40"/>
      <c r="M1292" s="40"/>
      <c r="N1292" s="40"/>
    </row>
    <row r="1293" spans="1:14" ht="15" customHeight="1" x14ac:dyDescent="0.25">
      <c r="G1293" s="39"/>
      <c r="H1293" s="36"/>
      <c r="I1293" s="40"/>
      <c r="J1293" s="36"/>
      <c r="K1293" s="40"/>
      <c r="L1293" s="40"/>
      <c r="M1293" s="40"/>
      <c r="N1293" s="40"/>
    </row>
    <row r="1294" spans="1:14" ht="15" customHeight="1" x14ac:dyDescent="0.25">
      <c r="G1294" s="39"/>
      <c r="H1294" s="36"/>
      <c r="I1294" s="40"/>
      <c r="J1294" s="36"/>
      <c r="K1294" s="40"/>
      <c r="L1294" s="40"/>
      <c r="M1294" s="40"/>
      <c r="N1294" s="40"/>
    </row>
    <row r="1295" spans="1:14" ht="15" customHeight="1" x14ac:dyDescent="0.25">
      <c r="G1295" s="39"/>
      <c r="H1295" s="36"/>
      <c r="I1295" s="40"/>
      <c r="J1295" s="36"/>
      <c r="K1295" s="40"/>
      <c r="L1295" s="40"/>
      <c r="M1295" s="40"/>
      <c r="N1295" s="40"/>
    </row>
    <row r="1296" spans="1:14" ht="15" customHeight="1" x14ac:dyDescent="0.25">
      <c r="G1296" s="39"/>
      <c r="H1296" s="36"/>
      <c r="I1296" s="40"/>
      <c r="J1296" s="36"/>
      <c r="K1296" s="40"/>
      <c r="L1296" s="40"/>
      <c r="M1296" s="40"/>
      <c r="N1296" s="40"/>
    </row>
    <row r="1297" spans="4:14" ht="15" customHeight="1" x14ac:dyDescent="0.25">
      <c r="G1297" s="39"/>
      <c r="H1297" s="36"/>
      <c r="I1297" s="40"/>
      <c r="J1297" s="36"/>
      <c r="K1297" s="40"/>
      <c r="L1297" s="40"/>
      <c r="M1297" s="40"/>
      <c r="N1297" s="40"/>
    </row>
    <row r="1298" spans="4:14" ht="15" customHeight="1" x14ac:dyDescent="0.25">
      <c r="G1298" s="39"/>
      <c r="H1298" s="36"/>
      <c r="I1298" s="40"/>
      <c r="J1298" s="36"/>
      <c r="K1298" s="40"/>
      <c r="L1298" s="40"/>
      <c r="M1298" s="40"/>
      <c r="N1298" s="40"/>
    </row>
    <row r="1299" spans="4:14" ht="15" customHeight="1" x14ac:dyDescent="0.25">
      <c r="D1299" s="84">
        <v>25</v>
      </c>
      <c r="E1299" s="84"/>
      <c r="F1299" s="84"/>
      <c r="G1299" s="84"/>
      <c r="H1299" s="84"/>
      <c r="I1299" s="84"/>
      <c r="J1299" s="84"/>
      <c r="K1299" s="84"/>
      <c r="L1299" s="84"/>
      <c r="M1299" s="84"/>
      <c r="N1299" s="84"/>
    </row>
    <row r="1300" spans="4:14" ht="15" customHeight="1" x14ac:dyDescent="0.25">
      <c r="D1300" s="84" t="s">
        <v>0</v>
      </c>
      <c r="E1300" s="84"/>
      <c r="F1300" s="84"/>
      <c r="G1300" s="84"/>
      <c r="H1300" s="84"/>
      <c r="I1300" s="84"/>
      <c r="J1300" s="84"/>
      <c r="K1300" s="84"/>
      <c r="L1300" s="84"/>
      <c r="M1300" s="84"/>
      <c r="N1300" s="84"/>
    </row>
    <row r="1301" spans="4:14" ht="15" customHeight="1" x14ac:dyDescent="0.25"/>
    <row r="1302" spans="4:14" ht="15" customHeight="1" x14ac:dyDescent="0.25">
      <c r="D1302" s="84" t="s">
        <v>487</v>
      </c>
      <c r="E1302" s="84"/>
      <c r="F1302" s="84"/>
      <c r="G1302" s="84"/>
      <c r="H1302" s="84"/>
      <c r="I1302" s="84"/>
      <c r="J1302" s="84"/>
      <c r="K1302" s="84"/>
      <c r="L1302" s="84"/>
      <c r="M1302" s="84"/>
      <c r="N1302" s="84"/>
    </row>
    <row r="1303" spans="4:14" ht="15" customHeight="1" x14ac:dyDescent="0.25"/>
    <row r="1304" spans="4:14" ht="15" customHeight="1" x14ac:dyDescent="0.25">
      <c r="D1304" s="84" t="s">
        <v>114</v>
      </c>
      <c r="E1304" s="84"/>
      <c r="F1304" s="84"/>
      <c r="G1304" s="84"/>
      <c r="H1304" s="84"/>
      <c r="I1304" s="84"/>
      <c r="J1304" s="84"/>
      <c r="K1304" s="84"/>
      <c r="L1304" s="84"/>
      <c r="M1304" s="84"/>
      <c r="N1304" s="84"/>
    </row>
    <row r="1305" spans="4:14" ht="15" customHeight="1" x14ac:dyDescent="0.25"/>
    <row r="1306" spans="4:14" ht="15" customHeight="1" x14ac:dyDescent="0.25">
      <c r="D1306" s="84" t="s">
        <v>115</v>
      </c>
      <c r="E1306" s="84"/>
      <c r="F1306" s="84"/>
      <c r="G1306" s="84"/>
      <c r="H1306" s="84"/>
      <c r="I1306" s="84"/>
      <c r="J1306" s="84"/>
      <c r="K1306" s="84"/>
      <c r="L1306" s="84"/>
      <c r="M1306" s="84"/>
      <c r="N1306" s="84"/>
    </row>
    <row r="1307" spans="4:14" ht="15" customHeight="1" x14ac:dyDescent="0.25"/>
    <row r="1308" spans="4:14" ht="15" customHeight="1" x14ac:dyDescent="0.25"/>
    <row r="1309" spans="4:14" ht="15" customHeight="1" x14ac:dyDescent="0.25">
      <c r="H1309" s="69">
        <v>2022</v>
      </c>
      <c r="J1309" s="69">
        <v>2023</v>
      </c>
      <c r="K1309" s="69"/>
      <c r="L1309" s="37">
        <v>2023</v>
      </c>
      <c r="N1309" s="69">
        <v>2024</v>
      </c>
    </row>
    <row r="1310" spans="4:14" ht="15" customHeight="1" x14ac:dyDescent="0.25">
      <c r="H1310" s="69" t="s">
        <v>86</v>
      </c>
      <c r="J1310" s="69" t="s">
        <v>5</v>
      </c>
      <c r="K1310" s="69"/>
      <c r="L1310" s="38" t="s">
        <v>4</v>
      </c>
      <c r="M1310" s="84" t="s">
        <v>5</v>
      </c>
      <c r="N1310" s="84"/>
    </row>
    <row r="1311" spans="4:14" ht="15" customHeight="1" x14ac:dyDescent="0.25"/>
    <row r="1312" spans="4:14" ht="15" customHeight="1" x14ac:dyDescent="0.25"/>
    <row r="1313" spans="1:14" ht="15" customHeight="1" x14ac:dyDescent="0.25">
      <c r="D1313" s="35" t="s">
        <v>6</v>
      </c>
      <c r="J1313" s="36"/>
      <c r="K1313" s="36"/>
    </row>
    <row r="1314" spans="1:14" ht="15" customHeight="1" x14ac:dyDescent="0.25">
      <c r="A1314" s="76" t="s">
        <v>488</v>
      </c>
      <c r="E1314" s="35" t="s">
        <v>8</v>
      </c>
      <c r="G1314" s="39" t="s">
        <v>9</v>
      </c>
      <c r="H1314" s="66">
        <v>18300</v>
      </c>
      <c r="I1314" s="40"/>
      <c r="J1314" s="66">
        <v>24427</v>
      </c>
      <c r="K1314" s="40" t="s">
        <v>9</v>
      </c>
      <c r="L1314" s="36">
        <v>24427</v>
      </c>
      <c r="M1314" s="40" t="s">
        <v>9</v>
      </c>
      <c r="N1314" s="36">
        <v>24944</v>
      </c>
    </row>
    <row r="1315" spans="1:14" ht="15" customHeight="1" x14ac:dyDescent="0.25">
      <c r="A1315" s="78" t="s">
        <v>489</v>
      </c>
      <c r="E1315" s="35" t="s">
        <v>70</v>
      </c>
      <c r="H1315" s="67">
        <v>0</v>
      </c>
      <c r="I1315" s="40"/>
      <c r="J1315" s="67">
        <v>0</v>
      </c>
      <c r="L1315" s="41">
        <v>0</v>
      </c>
      <c r="N1315" s="41">
        <v>0</v>
      </c>
    </row>
    <row r="1316" spans="1:14" ht="15" customHeight="1" x14ac:dyDescent="0.25">
      <c r="H1316" s="36"/>
      <c r="J1316" s="36"/>
      <c r="N1316" s="36"/>
    </row>
    <row r="1317" spans="1:14" ht="15" customHeight="1" x14ac:dyDescent="0.25">
      <c r="E1317" s="35" t="s">
        <v>85</v>
      </c>
      <c r="H1317" s="36">
        <f>SUM(H1314:H1315)</f>
        <v>18300</v>
      </c>
      <c r="J1317" s="36">
        <f>SUM(J1314:J1315)</f>
        <v>24427</v>
      </c>
      <c r="L1317" s="36">
        <f>SUM(L1314:L1315)</f>
        <v>24427</v>
      </c>
      <c r="N1317" s="36">
        <f>SUM(N1314:N1315)</f>
        <v>24944</v>
      </c>
    </row>
    <row r="1318" spans="1:14" ht="15" customHeight="1" x14ac:dyDescent="0.25">
      <c r="H1318" s="36"/>
      <c r="J1318" s="36"/>
      <c r="N1318" s="36"/>
    </row>
    <row r="1319" spans="1:14" ht="15" customHeight="1" x14ac:dyDescent="0.25">
      <c r="D1319" s="35" t="s">
        <v>88</v>
      </c>
      <c r="H1319" s="36"/>
      <c r="J1319" s="36"/>
      <c r="N1319" s="36"/>
    </row>
    <row r="1320" spans="1:14" ht="15" customHeight="1" x14ac:dyDescent="0.25">
      <c r="A1320" s="76"/>
      <c r="E1320" s="35" t="s">
        <v>490</v>
      </c>
      <c r="H1320" s="36"/>
      <c r="J1320" s="36"/>
      <c r="N1320" s="36"/>
    </row>
    <row r="1321" spans="1:14" ht="15" customHeight="1" x14ac:dyDescent="0.25">
      <c r="A1321" s="76" t="s">
        <v>491</v>
      </c>
      <c r="F1321" s="35" t="s">
        <v>492</v>
      </c>
      <c r="H1321" s="67">
        <v>18300</v>
      </c>
      <c r="I1321" s="36"/>
      <c r="J1321" s="67">
        <v>24427</v>
      </c>
      <c r="L1321" s="41">
        <v>24427</v>
      </c>
      <c r="N1321" s="41">
        <v>24944</v>
      </c>
    </row>
    <row r="1322" spans="1:14" ht="15" customHeight="1" x14ac:dyDescent="0.25">
      <c r="H1322" s="36"/>
      <c r="I1322" s="36"/>
      <c r="J1322" s="36"/>
      <c r="N1322" s="36"/>
    </row>
    <row r="1323" spans="1:14" ht="15" customHeight="1" x14ac:dyDescent="0.25">
      <c r="E1323" s="35" t="s">
        <v>96</v>
      </c>
      <c r="H1323" s="36"/>
      <c r="I1323" s="36"/>
      <c r="J1323" s="36"/>
      <c r="N1323" s="36"/>
    </row>
    <row r="1324" spans="1:14" ht="15" customHeight="1" x14ac:dyDescent="0.25">
      <c r="F1324" s="35" t="s">
        <v>97</v>
      </c>
      <c r="H1324" s="36">
        <f>SUM(H1317-H1321)</f>
        <v>0</v>
      </c>
      <c r="I1324" s="36"/>
      <c r="J1324" s="36">
        <f>SUM(J1317-J1321)</f>
        <v>0</v>
      </c>
      <c r="L1324" s="36">
        <f>L1317-L1321</f>
        <v>0</v>
      </c>
      <c r="N1324" s="36">
        <f>SUM(N1317-N1321)</f>
        <v>0</v>
      </c>
    </row>
    <row r="1325" spans="1:14" ht="15" customHeight="1" x14ac:dyDescent="0.25">
      <c r="H1325" s="36"/>
      <c r="I1325" s="36"/>
      <c r="J1325" s="36"/>
      <c r="N1325" s="36"/>
    </row>
    <row r="1326" spans="1:14" ht="15" customHeight="1" x14ac:dyDescent="0.25">
      <c r="A1326" s="35" t="s">
        <v>493</v>
      </c>
      <c r="D1326" s="35" t="s">
        <v>111</v>
      </c>
      <c r="H1326" s="67">
        <v>10624</v>
      </c>
      <c r="I1326" s="40"/>
      <c r="J1326" s="67">
        <f>H1328</f>
        <v>10624</v>
      </c>
      <c r="L1326" s="41">
        <f>H1328</f>
        <v>10624</v>
      </c>
      <c r="N1326" s="41">
        <f>L1328</f>
        <v>10624</v>
      </c>
    </row>
    <row r="1327" spans="1:14" ht="15" customHeight="1" x14ac:dyDescent="0.25">
      <c r="H1327" s="36"/>
      <c r="J1327" s="36"/>
      <c r="N1327" s="36"/>
    </row>
    <row r="1328" spans="1:14" ht="15" customHeight="1" thickBot="1" x14ac:dyDescent="0.3">
      <c r="D1328" s="35" t="s">
        <v>112</v>
      </c>
      <c r="G1328" s="39" t="s">
        <v>9</v>
      </c>
      <c r="H1328" s="44">
        <f>SUM(H1324:H1327)</f>
        <v>10624</v>
      </c>
      <c r="I1328" s="40" t="s">
        <v>9</v>
      </c>
      <c r="J1328" s="44">
        <f>SUM(J1324:J1327)</f>
        <v>10624</v>
      </c>
      <c r="K1328" s="40" t="s">
        <v>9</v>
      </c>
      <c r="L1328" s="44">
        <f>SUM(L1324:L1327)</f>
        <v>10624</v>
      </c>
      <c r="M1328" s="40" t="s">
        <v>9</v>
      </c>
      <c r="N1328" s="44">
        <f>SUM(N1324:N1327)</f>
        <v>10624</v>
      </c>
    </row>
    <row r="1329" spans="7:14" ht="15" customHeight="1" thickTop="1" x14ac:dyDescent="0.25">
      <c r="G1329" s="39"/>
      <c r="H1329" s="36"/>
      <c r="I1329" s="40"/>
      <c r="J1329" s="36"/>
      <c r="K1329" s="40"/>
      <c r="M1329" s="40"/>
      <c r="N1329" s="36"/>
    </row>
    <row r="1330" spans="7:14" ht="15" customHeight="1" x14ac:dyDescent="0.25">
      <c r="G1330" s="39"/>
      <c r="H1330" s="36"/>
      <c r="I1330" s="40"/>
      <c r="J1330" s="36"/>
      <c r="K1330" s="40"/>
      <c r="M1330" s="40"/>
      <c r="N1330" s="36"/>
    </row>
    <row r="1331" spans="7:14" ht="15" customHeight="1" x14ac:dyDescent="0.25">
      <c r="G1331" s="39"/>
      <c r="H1331" s="36"/>
      <c r="I1331" s="40"/>
      <c r="J1331" s="36"/>
      <c r="K1331" s="40"/>
      <c r="M1331" s="40"/>
      <c r="N1331" s="36"/>
    </row>
    <row r="1332" spans="7:14" ht="15" customHeight="1" x14ac:dyDescent="0.25">
      <c r="G1332" s="39"/>
      <c r="H1332" s="36"/>
      <c r="I1332" s="40"/>
      <c r="J1332" s="36"/>
      <c r="K1332" s="40"/>
      <c r="M1332" s="40"/>
      <c r="N1332" s="36"/>
    </row>
    <row r="1333" spans="7:14" ht="15" customHeight="1" x14ac:dyDescent="0.25">
      <c r="G1333" s="39"/>
      <c r="H1333" s="36"/>
      <c r="I1333" s="40"/>
      <c r="J1333" s="36"/>
      <c r="K1333" s="40"/>
      <c r="M1333" s="40"/>
      <c r="N1333" s="36"/>
    </row>
    <row r="1334" spans="7:14" ht="15" customHeight="1" x14ac:dyDescent="0.25">
      <c r="G1334" s="39"/>
      <c r="H1334" s="36"/>
      <c r="I1334" s="40"/>
      <c r="J1334" s="36"/>
      <c r="K1334" s="40"/>
      <c r="M1334" s="40"/>
      <c r="N1334" s="36"/>
    </row>
    <row r="1335" spans="7:14" ht="15" customHeight="1" x14ac:dyDescent="0.25">
      <c r="G1335" s="39"/>
      <c r="H1335" s="36"/>
      <c r="I1335" s="40"/>
      <c r="J1335" s="36"/>
      <c r="K1335" s="40"/>
      <c r="M1335" s="40"/>
      <c r="N1335" s="36"/>
    </row>
    <row r="1336" spans="7:14" ht="15" customHeight="1" x14ac:dyDescent="0.25">
      <c r="G1336" s="39"/>
      <c r="H1336" s="36"/>
      <c r="I1336" s="40"/>
      <c r="J1336" s="36"/>
      <c r="K1336" s="40"/>
      <c r="M1336" s="40"/>
      <c r="N1336" s="36"/>
    </row>
    <row r="1337" spans="7:14" ht="15" customHeight="1" x14ac:dyDescent="0.25">
      <c r="G1337" s="39"/>
      <c r="H1337" s="36"/>
      <c r="I1337" s="40"/>
      <c r="J1337" s="36"/>
      <c r="K1337" s="40"/>
      <c r="M1337" s="40"/>
      <c r="N1337" s="36"/>
    </row>
    <row r="1338" spans="7:14" ht="15" customHeight="1" x14ac:dyDescent="0.25">
      <c r="G1338" s="39"/>
      <c r="H1338" s="36"/>
      <c r="I1338" s="40"/>
      <c r="J1338" s="36"/>
      <c r="K1338" s="40"/>
      <c r="M1338" s="40"/>
      <c r="N1338" s="36"/>
    </row>
    <row r="1339" spans="7:14" ht="15" customHeight="1" x14ac:dyDescent="0.25">
      <c r="G1339" s="39"/>
      <c r="H1339" s="36"/>
      <c r="I1339" s="40"/>
      <c r="J1339" s="36"/>
      <c r="K1339" s="40"/>
      <c r="M1339" s="40"/>
      <c r="N1339" s="36"/>
    </row>
    <row r="1340" spans="7:14" ht="15" customHeight="1" x14ac:dyDescent="0.25">
      <c r="G1340" s="39"/>
      <c r="H1340" s="36"/>
      <c r="I1340" s="40"/>
      <c r="J1340" s="36"/>
      <c r="K1340" s="40"/>
      <c r="M1340" s="40"/>
      <c r="N1340" s="36"/>
    </row>
    <row r="1341" spans="7:14" ht="15" customHeight="1" x14ac:dyDescent="0.25">
      <c r="G1341" s="39"/>
      <c r="H1341" s="36"/>
      <c r="I1341" s="40"/>
      <c r="J1341" s="36"/>
      <c r="K1341" s="40"/>
      <c r="M1341" s="40"/>
      <c r="N1341" s="36"/>
    </row>
    <row r="1342" spans="7:14" ht="15" customHeight="1" x14ac:dyDescent="0.25">
      <c r="G1342" s="39"/>
      <c r="H1342" s="36"/>
      <c r="I1342" s="40"/>
      <c r="J1342" s="36"/>
      <c r="K1342" s="40"/>
      <c r="M1342" s="40"/>
      <c r="N1342" s="36"/>
    </row>
    <row r="1343" spans="7:14" ht="15" customHeight="1" x14ac:dyDescent="0.25">
      <c r="G1343" s="39"/>
      <c r="H1343" s="36"/>
      <c r="I1343" s="40"/>
      <c r="J1343" s="36"/>
      <c r="K1343" s="40"/>
      <c r="M1343" s="40"/>
      <c r="N1343" s="36"/>
    </row>
    <row r="1344" spans="7:14" ht="15" customHeight="1" x14ac:dyDescent="0.25">
      <c r="G1344" s="39"/>
      <c r="H1344" s="36"/>
      <c r="I1344" s="40"/>
      <c r="J1344" s="36"/>
      <c r="K1344" s="40"/>
      <c r="M1344" s="40"/>
      <c r="N1344" s="36"/>
    </row>
    <row r="1345" spans="4:14" ht="15" customHeight="1" x14ac:dyDescent="0.25">
      <c r="G1345" s="39"/>
      <c r="H1345" s="36"/>
      <c r="I1345" s="40"/>
      <c r="J1345" s="36"/>
      <c r="K1345" s="40"/>
      <c r="M1345" s="40"/>
      <c r="N1345" s="36"/>
    </row>
    <row r="1346" spans="4:14" ht="15" customHeight="1" x14ac:dyDescent="0.25">
      <c r="G1346" s="39"/>
      <c r="H1346" s="36"/>
      <c r="I1346" s="40"/>
      <c r="J1346" s="36"/>
      <c r="K1346" s="40"/>
      <c r="M1346" s="40"/>
      <c r="N1346" s="36"/>
    </row>
    <row r="1347" spans="4:14" ht="15" customHeight="1" x14ac:dyDescent="0.25">
      <c r="G1347" s="39"/>
      <c r="H1347" s="36"/>
      <c r="I1347" s="40"/>
      <c r="J1347" s="36"/>
      <c r="K1347" s="40"/>
      <c r="M1347" s="40"/>
      <c r="N1347" s="36"/>
    </row>
    <row r="1348" spans="4:14" ht="15" customHeight="1" x14ac:dyDescent="0.25">
      <c r="G1348" s="39"/>
      <c r="H1348" s="36"/>
      <c r="I1348" s="40"/>
      <c r="J1348" s="36"/>
      <c r="K1348" s="40"/>
      <c r="M1348" s="40"/>
      <c r="N1348" s="36"/>
    </row>
    <row r="1349" spans="4:14" ht="15" customHeight="1" x14ac:dyDescent="0.25">
      <c r="G1349" s="39"/>
      <c r="H1349" s="36"/>
      <c r="I1349" s="40"/>
      <c r="J1349" s="36"/>
      <c r="K1349" s="40"/>
      <c r="M1349" s="40"/>
      <c r="N1349" s="36"/>
    </row>
    <row r="1350" spans="4:14" ht="15" customHeight="1" x14ac:dyDescent="0.25">
      <c r="G1350" s="39"/>
      <c r="H1350" s="36"/>
      <c r="I1350" s="40"/>
      <c r="J1350" s="36"/>
      <c r="K1350" s="40"/>
      <c r="M1350" s="40"/>
      <c r="N1350" s="36"/>
    </row>
    <row r="1351" spans="4:14" ht="15" customHeight="1" x14ac:dyDescent="0.25">
      <c r="G1351" s="39"/>
      <c r="H1351" s="36"/>
      <c r="I1351" s="40"/>
      <c r="J1351" s="36"/>
      <c r="K1351" s="40"/>
      <c r="M1351" s="40"/>
      <c r="N1351" s="36"/>
    </row>
    <row r="1352" spans="4:14" ht="15" customHeight="1" x14ac:dyDescent="0.25">
      <c r="G1352" s="39"/>
      <c r="H1352" s="36"/>
      <c r="I1352" s="40"/>
      <c r="J1352" s="36"/>
      <c r="K1352" s="40"/>
      <c r="M1352" s="40"/>
      <c r="N1352" s="36"/>
    </row>
    <row r="1353" spans="4:14" ht="15" customHeight="1" x14ac:dyDescent="0.25">
      <c r="G1353" s="39"/>
      <c r="H1353" s="36"/>
      <c r="I1353" s="40"/>
      <c r="J1353" s="36"/>
      <c r="K1353" s="40"/>
      <c r="M1353" s="40"/>
      <c r="N1353" s="36"/>
    </row>
    <row r="1354" spans="4:14" ht="15" customHeight="1" x14ac:dyDescent="0.25"/>
    <row r="1355" spans="4:14" ht="15" customHeight="1" x14ac:dyDescent="0.25">
      <c r="D1355" s="84">
        <v>26</v>
      </c>
      <c r="E1355" s="84"/>
      <c r="F1355" s="84"/>
      <c r="G1355" s="84"/>
      <c r="H1355" s="84"/>
      <c r="I1355" s="84"/>
      <c r="J1355" s="84"/>
      <c r="K1355" s="84"/>
      <c r="L1355" s="84"/>
      <c r="M1355" s="84"/>
      <c r="N1355" s="84"/>
    </row>
    <row r="1356" spans="4:14" ht="15" customHeight="1" x14ac:dyDescent="0.25">
      <c r="D1356" s="84" t="s">
        <v>0</v>
      </c>
      <c r="E1356" s="84"/>
      <c r="F1356" s="84"/>
      <c r="G1356" s="84"/>
      <c r="H1356" s="84"/>
      <c r="I1356" s="84"/>
      <c r="J1356" s="84"/>
      <c r="K1356" s="84"/>
      <c r="L1356" s="84"/>
      <c r="M1356" s="84"/>
      <c r="N1356" s="84"/>
    </row>
    <row r="1357" spans="4:14" ht="15" customHeight="1" x14ac:dyDescent="0.25"/>
    <row r="1358" spans="4:14" ht="15" customHeight="1" x14ac:dyDescent="0.25">
      <c r="D1358" s="84" t="s">
        <v>494</v>
      </c>
      <c r="E1358" s="84"/>
      <c r="F1358" s="84"/>
      <c r="G1358" s="84"/>
      <c r="H1358" s="84"/>
      <c r="I1358" s="84"/>
      <c r="J1358" s="84"/>
      <c r="K1358" s="84"/>
      <c r="L1358" s="84"/>
      <c r="M1358" s="84"/>
      <c r="N1358" s="84"/>
    </row>
    <row r="1359" spans="4:14" ht="15" customHeight="1" x14ac:dyDescent="0.25"/>
    <row r="1360" spans="4:14" ht="15" customHeight="1" x14ac:dyDescent="0.25">
      <c r="D1360" s="84" t="s">
        <v>114</v>
      </c>
      <c r="E1360" s="84"/>
      <c r="F1360" s="84"/>
      <c r="G1360" s="84"/>
      <c r="H1360" s="84"/>
      <c r="I1360" s="84"/>
      <c r="J1360" s="84"/>
      <c r="K1360" s="84"/>
      <c r="L1360" s="84"/>
      <c r="M1360" s="84"/>
      <c r="N1360" s="84"/>
    </row>
    <row r="1361" spans="1:14" ht="15" customHeight="1" x14ac:dyDescent="0.25"/>
    <row r="1362" spans="1:14" ht="15" customHeight="1" x14ac:dyDescent="0.25">
      <c r="D1362" s="84" t="s">
        <v>115</v>
      </c>
      <c r="E1362" s="84"/>
      <c r="F1362" s="84"/>
      <c r="G1362" s="84"/>
      <c r="H1362" s="84"/>
      <c r="I1362" s="84"/>
      <c r="J1362" s="84"/>
      <c r="K1362" s="84"/>
      <c r="L1362" s="84"/>
      <c r="M1362" s="84"/>
      <c r="N1362" s="84"/>
    </row>
    <row r="1363" spans="1:14" ht="15" customHeight="1" x14ac:dyDescent="0.25"/>
    <row r="1364" spans="1:14" ht="15" customHeight="1" x14ac:dyDescent="0.25"/>
    <row r="1365" spans="1:14" ht="15" customHeight="1" x14ac:dyDescent="0.25">
      <c r="H1365" s="69">
        <v>2022</v>
      </c>
      <c r="J1365" s="69">
        <v>2023</v>
      </c>
      <c r="K1365" s="69"/>
      <c r="L1365" s="37">
        <v>2023</v>
      </c>
      <c r="N1365" s="69">
        <v>2024</v>
      </c>
    </row>
    <row r="1366" spans="1:14" ht="15" customHeight="1" x14ac:dyDescent="0.25">
      <c r="H1366" s="69" t="s">
        <v>4</v>
      </c>
      <c r="J1366" s="69" t="s">
        <v>5</v>
      </c>
      <c r="K1366" s="69"/>
      <c r="L1366" s="38" t="s">
        <v>4</v>
      </c>
      <c r="M1366" s="84" t="s">
        <v>5</v>
      </c>
      <c r="N1366" s="84"/>
    </row>
    <row r="1367" spans="1:14" ht="15" customHeight="1" x14ac:dyDescent="0.25"/>
    <row r="1368" spans="1:14" ht="15" customHeight="1" x14ac:dyDescent="0.25"/>
    <row r="1369" spans="1:14" ht="15" customHeight="1" x14ac:dyDescent="0.25">
      <c r="D1369" s="35" t="s">
        <v>6</v>
      </c>
      <c r="J1369" s="35" t="s">
        <v>11</v>
      </c>
    </row>
    <row r="1370" spans="1:14" ht="15" customHeight="1" x14ac:dyDescent="0.25">
      <c r="A1370" s="76" t="s">
        <v>495</v>
      </c>
      <c r="E1370" s="35" t="s">
        <v>8</v>
      </c>
      <c r="G1370" s="39" t="s">
        <v>9</v>
      </c>
      <c r="H1370" s="66">
        <v>369000</v>
      </c>
      <c r="I1370" s="40" t="s">
        <v>9</v>
      </c>
      <c r="J1370" s="66">
        <v>370000</v>
      </c>
      <c r="K1370" s="40" t="s">
        <v>9</v>
      </c>
      <c r="L1370" s="36">
        <v>370000</v>
      </c>
      <c r="M1370" s="40" t="s">
        <v>9</v>
      </c>
      <c r="N1370" s="36">
        <v>465000</v>
      </c>
    </row>
    <row r="1371" spans="1:14" ht="15" customHeight="1" x14ac:dyDescent="0.25">
      <c r="E1371" s="35" t="s">
        <v>457</v>
      </c>
      <c r="H1371" s="36"/>
      <c r="J1371" s="36"/>
      <c r="N1371" s="36"/>
    </row>
    <row r="1372" spans="1:14" ht="15" customHeight="1" x14ac:dyDescent="0.25">
      <c r="A1372" s="76" t="s">
        <v>496</v>
      </c>
      <c r="F1372" s="35" t="s">
        <v>497</v>
      </c>
      <c r="H1372" s="66">
        <v>0</v>
      </c>
      <c r="I1372" s="40"/>
      <c r="J1372" s="66">
        <v>30000</v>
      </c>
      <c r="K1372" s="40"/>
      <c r="L1372" s="36">
        <v>45000</v>
      </c>
      <c r="N1372" s="36">
        <v>46000</v>
      </c>
    </row>
    <row r="1373" spans="1:14" ht="15" customHeight="1" x14ac:dyDescent="0.25">
      <c r="A1373" s="76" t="s">
        <v>498</v>
      </c>
      <c r="E1373" s="35" t="s">
        <v>70</v>
      </c>
      <c r="H1373" s="66">
        <v>1179</v>
      </c>
      <c r="I1373" s="40"/>
      <c r="J1373" s="66">
        <v>1200</v>
      </c>
      <c r="K1373" s="40"/>
      <c r="L1373" s="36">
        <v>800</v>
      </c>
      <c r="N1373" s="36">
        <v>1200</v>
      </c>
    </row>
    <row r="1374" spans="1:14" ht="15" customHeight="1" x14ac:dyDescent="0.25">
      <c r="A1374" s="76" t="s">
        <v>499</v>
      </c>
      <c r="E1374" s="35" t="s">
        <v>45</v>
      </c>
      <c r="H1374" s="67">
        <v>0</v>
      </c>
      <c r="I1374" s="40"/>
      <c r="J1374" s="67">
        <v>0</v>
      </c>
      <c r="K1374" s="40"/>
      <c r="L1374" s="41"/>
      <c r="N1374" s="41"/>
    </row>
    <row r="1375" spans="1:14" ht="15" customHeight="1" x14ac:dyDescent="0.25">
      <c r="H1375" s="36"/>
      <c r="J1375" s="36"/>
      <c r="N1375" s="36"/>
    </row>
    <row r="1376" spans="1:14" ht="15" customHeight="1" x14ac:dyDescent="0.25">
      <c r="E1376" s="35" t="s">
        <v>85</v>
      </c>
      <c r="H1376" s="43">
        <f>SUM(H1370:H1375)</f>
        <v>370179</v>
      </c>
      <c r="J1376" s="43">
        <f>SUM(J1370:J1375)</f>
        <v>401200</v>
      </c>
      <c r="L1376" s="43">
        <f>SUM(L1370:L1375)</f>
        <v>415800</v>
      </c>
      <c r="N1376" s="43">
        <f>SUM(N1370:N1375)</f>
        <v>512200</v>
      </c>
    </row>
    <row r="1377" spans="1:14" ht="15" customHeight="1" x14ac:dyDescent="0.25">
      <c r="H1377" s="36"/>
      <c r="J1377" s="36"/>
      <c r="N1377" s="36"/>
    </row>
    <row r="1378" spans="1:14" ht="15" customHeight="1" x14ac:dyDescent="0.25">
      <c r="D1378" s="35" t="s">
        <v>88</v>
      </c>
      <c r="H1378" s="36"/>
      <c r="J1378" s="36"/>
      <c r="N1378" s="36"/>
    </row>
    <row r="1379" spans="1:14" ht="15" customHeight="1" x14ac:dyDescent="0.25">
      <c r="A1379" s="76" t="s">
        <v>500</v>
      </c>
      <c r="E1379" s="35" t="s">
        <v>501</v>
      </c>
      <c r="H1379" s="43">
        <v>383507</v>
      </c>
      <c r="J1379" s="43">
        <v>400000</v>
      </c>
      <c r="K1379" s="40"/>
      <c r="L1379" s="43">
        <v>450000</v>
      </c>
      <c r="N1379" s="43">
        <v>460000</v>
      </c>
    </row>
    <row r="1380" spans="1:14" ht="15" customHeight="1" x14ac:dyDescent="0.25">
      <c r="A1380" s="35" t="s">
        <v>502</v>
      </c>
      <c r="H1380" s="36"/>
      <c r="J1380" s="36"/>
      <c r="N1380" s="36"/>
    </row>
    <row r="1381" spans="1:14" ht="15" customHeight="1" x14ac:dyDescent="0.25">
      <c r="E1381" s="35" t="s">
        <v>95</v>
      </c>
      <c r="H1381" s="43">
        <f>SUM(H1379:H1380)</f>
        <v>383507</v>
      </c>
      <c r="J1381" s="43">
        <f>SUM(J1379:J1380)</f>
        <v>400000</v>
      </c>
      <c r="L1381" s="43">
        <f>SUM(L1379:L1380)</f>
        <v>450000</v>
      </c>
      <c r="N1381" s="43">
        <f>SUM(N1379:N1380)</f>
        <v>460000</v>
      </c>
    </row>
    <row r="1382" spans="1:14" ht="15" customHeight="1" x14ac:dyDescent="0.25">
      <c r="H1382" s="36"/>
      <c r="J1382" s="36"/>
      <c r="N1382" s="36"/>
    </row>
    <row r="1383" spans="1:14" ht="15" customHeight="1" x14ac:dyDescent="0.25">
      <c r="E1383" s="35" t="s">
        <v>96</v>
      </c>
      <c r="H1383" s="36"/>
      <c r="J1383" s="36"/>
      <c r="N1383" s="36"/>
    </row>
    <row r="1384" spans="1:14" ht="15" customHeight="1" x14ac:dyDescent="0.25">
      <c r="F1384" s="35" t="s">
        <v>97</v>
      </c>
      <c r="H1384" s="36">
        <f>SUM(H1376-H1381)</f>
        <v>-13328</v>
      </c>
      <c r="J1384" s="36">
        <f>SUM(J1376-J1381)</f>
        <v>1200</v>
      </c>
      <c r="L1384" s="36">
        <f>SUM(L1376-L1381)</f>
        <v>-34200</v>
      </c>
      <c r="N1384" s="36">
        <f>SUM(N1376-N1381)</f>
        <v>52200</v>
      </c>
    </row>
    <row r="1385" spans="1:14" ht="15" customHeight="1" x14ac:dyDescent="0.25">
      <c r="H1385" s="36"/>
      <c r="J1385" s="36"/>
      <c r="N1385" s="36"/>
    </row>
    <row r="1386" spans="1:14" ht="15" customHeight="1" x14ac:dyDescent="0.25">
      <c r="A1386" s="35" t="s">
        <v>503</v>
      </c>
      <c r="D1386" s="35" t="s">
        <v>111</v>
      </c>
      <c r="H1386" s="43">
        <v>449035</v>
      </c>
      <c r="J1386" s="43">
        <f>H1388</f>
        <v>435707</v>
      </c>
      <c r="L1386" s="41">
        <f>H1388</f>
        <v>435707</v>
      </c>
      <c r="N1386" s="41">
        <f>L1388</f>
        <v>401507</v>
      </c>
    </row>
    <row r="1387" spans="1:14" ht="15" customHeight="1" x14ac:dyDescent="0.25">
      <c r="H1387" s="36" t="s">
        <v>504</v>
      </c>
      <c r="J1387" s="36"/>
      <c r="N1387" s="36"/>
    </row>
    <row r="1388" spans="1:14" ht="15" customHeight="1" thickBot="1" x14ac:dyDescent="0.3">
      <c r="D1388" s="35" t="s">
        <v>112</v>
      </c>
      <c r="G1388" s="39" t="s">
        <v>9</v>
      </c>
      <c r="H1388" s="44">
        <f>SUM(H1384:H1386)</f>
        <v>435707</v>
      </c>
      <c r="I1388" s="40" t="s">
        <v>9</v>
      </c>
      <c r="J1388" s="44">
        <f>SUM(J1384:J1386)</f>
        <v>436907</v>
      </c>
      <c r="K1388" s="40" t="s">
        <v>9</v>
      </c>
      <c r="L1388" s="44">
        <f>SUM(L1384:L1386)</f>
        <v>401507</v>
      </c>
      <c r="M1388" s="40" t="s">
        <v>9</v>
      </c>
      <c r="N1388" s="44">
        <f>SUM(N1384:N1386)</f>
        <v>453707</v>
      </c>
    </row>
    <row r="1389" spans="1:14" ht="15" customHeight="1" thickTop="1" x14ac:dyDescent="0.25">
      <c r="G1389" s="39"/>
      <c r="H1389" s="36"/>
      <c r="I1389" s="40"/>
      <c r="J1389" s="36"/>
      <c r="K1389" s="40"/>
      <c r="M1389" s="40"/>
      <c r="N1389" s="36"/>
    </row>
    <row r="1390" spans="1:14" ht="15" customHeight="1" x14ac:dyDescent="0.25">
      <c r="G1390" s="39"/>
      <c r="H1390" s="36"/>
      <c r="I1390" s="40"/>
      <c r="J1390" s="36"/>
      <c r="K1390" s="40"/>
      <c r="M1390" s="40"/>
      <c r="N1390" s="36"/>
    </row>
    <row r="1391" spans="1:14" ht="15" customHeight="1" x14ac:dyDescent="0.25">
      <c r="G1391" s="39"/>
      <c r="H1391" s="36"/>
      <c r="I1391" s="40"/>
      <c r="J1391" s="36"/>
      <c r="K1391" s="40"/>
      <c r="M1391" s="40"/>
      <c r="N1391" s="36"/>
    </row>
    <row r="1392" spans="1:14" ht="15" customHeight="1" x14ac:dyDescent="0.25">
      <c r="G1392" s="39"/>
      <c r="H1392" s="36"/>
      <c r="I1392" s="40"/>
      <c r="J1392" s="36"/>
      <c r="K1392" s="40"/>
      <c r="M1392" s="40"/>
      <c r="N1392" s="36"/>
    </row>
    <row r="1393" spans="7:14" ht="15" customHeight="1" x14ac:dyDescent="0.25">
      <c r="G1393" s="39"/>
      <c r="H1393" s="36"/>
      <c r="I1393" s="40"/>
      <c r="J1393" s="36"/>
      <c r="K1393" s="40"/>
      <c r="M1393" s="40"/>
      <c r="N1393" s="36"/>
    </row>
    <row r="1394" spans="7:14" ht="15" customHeight="1" x14ac:dyDescent="0.25">
      <c r="G1394" s="39"/>
      <c r="H1394" s="36"/>
      <c r="I1394" s="40"/>
      <c r="J1394" s="36"/>
      <c r="K1394" s="40"/>
      <c r="M1394" s="40"/>
      <c r="N1394" s="36"/>
    </row>
    <row r="1395" spans="7:14" ht="15" customHeight="1" x14ac:dyDescent="0.25">
      <c r="G1395" s="39"/>
      <c r="H1395" s="36"/>
      <c r="I1395" s="40"/>
      <c r="J1395" s="36"/>
      <c r="K1395" s="40"/>
      <c r="M1395" s="40"/>
      <c r="N1395" s="36"/>
    </row>
    <row r="1396" spans="7:14" ht="15" customHeight="1" x14ac:dyDescent="0.25">
      <c r="G1396" s="39"/>
      <c r="H1396" s="36"/>
      <c r="I1396" s="40"/>
      <c r="J1396" s="36"/>
      <c r="K1396" s="40"/>
      <c r="M1396" s="40"/>
      <c r="N1396" s="36"/>
    </row>
    <row r="1397" spans="7:14" ht="15" customHeight="1" x14ac:dyDescent="0.25">
      <c r="G1397" s="39"/>
      <c r="H1397" s="36"/>
      <c r="I1397" s="40"/>
      <c r="J1397" s="36"/>
      <c r="K1397" s="40"/>
      <c r="M1397" s="40"/>
      <c r="N1397" s="36"/>
    </row>
    <row r="1398" spans="7:14" ht="15" customHeight="1" x14ac:dyDescent="0.25">
      <c r="G1398" s="39"/>
      <c r="H1398" s="36"/>
      <c r="I1398" s="40"/>
      <c r="J1398" s="36"/>
      <c r="K1398" s="40"/>
      <c r="M1398" s="40"/>
      <c r="N1398" s="36"/>
    </row>
    <row r="1399" spans="7:14" ht="15" customHeight="1" x14ac:dyDescent="0.25">
      <c r="G1399" s="39"/>
      <c r="H1399" s="36"/>
      <c r="I1399" s="40"/>
      <c r="J1399" s="36"/>
      <c r="K1399" s="40"/>
      <c r="M1399" s="40"/>
      <c r="N1399" s="36"/>
    </row>
    <row r="1400" spans="7:14" ht="15" customHeight="1" x14ac:dyDescent="0.25">
      <c r="G1400" s="39"/>
      <c r="H1400" s="36"/>
      <c r="I1400" s="40"/>
      <c r="J1400" s="36"/>
      <c r="K1400" s="40"/>
      <c r="M1400" s="40"/>
      <c r="N1400" s="36"/>
    </row>
    <row r="1401" spans="7:14" ht="15" customHeight="1" x14ac:dyDescent="0.25">
      <c r="G1401" s="39"/>
      <c r="H1401" s="36"/>
      <c r="I1401" s="40"/>
      <c r="J1401" s="36"/>
      <c r="K1401" s="40"/>
      <c r="M1401" s="40"/>
      <c r="N1401" s="36"/>
    </row>
    <row r="1402" spans="7:14" ht="15" customHeight="1" x14ac:dyDescent="0.25">
      <c r="G1402" s="39"/>
      <c r="H1402" s="36"/>
      <c r="I1402" s="40"/>
      <c r="J1402" s="36"/>
      <c r="K1402" s="40"/>
      <c r="M1402" s="40"/>
      <c r="N1402" s="36"/>
    </row>
    <row r="1403" spans="7:14" ht="15" customHeight="1" x14ac:dyDescent="0.25">
      <c r="G1403" s="39"/>
      <c r="H1403" s="36"/>
      <c r="I1403" s="40"/>
      <c r="J1403" s="36"/>
      <c r="K1403" s="40"/>
      <c r="M1403" s="40"/>
      <c r="N1403" s="36"/>
    </row>
    <row r="1404" spans="7:14" ht="15" customHeight="1" x14ac:dyDescent="0.25">
      <c r="G1404" s="39"/>
      <c r="H1404" s="36"/>
      <c r="I1404" s="40"/>
      <c r="J1404" s="36"/>
      <c r="K1404" s="40"/>
      <c r="M1404" s="40"/>
      <c r="N1404" s="36"/>
    </row>
    <row r="1405" spans="7:14" ht="15" customHeight="1" x14ac:dyDescent="0.25">
      <c r="G1405" s="39"/>
      <c r="H1405" s="36"/>
      <c r="I1405" s="40"/>
      <c r="J1405" s="36"/>
      <c r="K1405" s="40"/>
      <c r="M1405" s="40"/>
      <c r="N1405" s="36"/>
    </row>
    <row r="1406" spans="7:14" ht="15" customHeight="1" x14ac:dyDescent="0.25">
      <c r="G1406" s="39"/>
      <c r="H1406" s="36"/>
      <c r="I1406" s="40"/>
      <c r="J1406" s="36"/>
      <c r="K1406" s="40"/>
      <c r="M1406" s="40"/>
      <c r="N1406" s="36"/>
    </row>
    <row r="1407" spans="7:14" ht="15" customHeight="1" x14ac:dyDescent="0.25">
      <c r="G1407" s="39"/>
      <c r="H1407" s="36"/>
      <c r="I1407" s="40"/>
      <c r="J1407" s="36"/>
      <c r="K1407" s="40"/>
      <c r="M1407" s="40"/>
      <c r="N1407" s="36"/>
    </row>
    <row r="1408" spans="7:14" ht="15" customHeight="1" x14ac:dyDescent="0.25">
      <c r="G1408" s="39"/>
      <c r="H1408" s="36"/>
      <c r="I1408" s="40"/>
      <c r="J1408" s="36"/>
      <c r="K1408" s="40"/>
      <c r="M1408" s="40"/>
      <c r="N1408" s="36"/>
    </row>
    <row r="1409" spans="4:14" ht="15" customHeight="1" x14ac:dyDescent="0.25">
      <c r="G1409" s="39"/>
      <c r="H1409" s="36"/>
      <c r="I1409" s="40"/>
      <c r="J1409" s="36"/>
      <c r="K1409" s="40"/>
      <c r="M1409" s="40"/>
      <c r="N1409" s="36"/>
    </row>
    <row r="1410" spans="4:14" ht="15" customHeight="1" x14ac:dyDescent="0.25">
      <c r="G1410" s="39"/>
      <c r="H1410" s="36"/>
      <c r="I1410" s="40"/>
      <c r="J1410" s="36"/>
      <c r="K1410" s="40"/>
      <c r="M1410" s="40"/>
      <c r="N1410" s="36"/>
    </row>
    <row r="1411" spans="4:14" ht="15" customHeight="1" x14ac:dyDescent="0.25">
      <c r="D1411" s="84">
        <v>27</v>
      </c>
      <c r="E1411" s="84"/>
      <c r="F1411" s="84"/>
      <c r="G1411" s="84"/>
      <c r="H1411" s="84"/>
      <c r="I1411" s="84"/>
      <c r="J1411" s="84"/>
      <c r="K1411" s="84"/>
      <c r="L1411" s="84"/>
      <c r="M1411" s="84"/>
      <c r="N1411" s="84"/>
    </row>
    <row r="1412" spans="4:14" ht="15" customHeight="1" x14ac:dyDescent="0.25">
      <c r="D1412" s="84" t="s">
        <v>0</v>
      </c>
      <c r="E1412" s="84"/>
      <c r="F1412" s="84"/>
      <c r="G1412" s="84"/>
      <c r="H1412" s="84"/>
      <c r="I1412" s="84"/>
      <c r="J1412" s="84"/>
      <c r="K1412" s="84"/>
      <c r="L1412" s="84"/>
      <c r="M1412" s="84"/>
      <c r="N1412" s="84"/>
    </row>
    <row r="1413" spans="4:14" ht="15" customHeight="1" x14ac:dyDescent="0.25"/>
    <row r="1414" spans="4:14" ht="15" customHeight="1" x14ac:dyDescent="0.25">
      <c r="D1414" s="84" t="s">
        <v>505</v>
      </c>
      <c r="E1414" s="84"/>
      <c r="F1414" s="84"/>
      <c r="G1414" s="84"/>
      <c r="H1414" s="84"/>
      <c r="I1414" s="84"/>
      <c r="J1414" s="84"/>
      <c r="K1414" s="84"/>
      <c r="L1414" s="84"/>
      <c r="M1414" s="84"/>
      <c r="N1414" s="84"/>
    </row>
    <row r="1415" spans="4:14" ht="15" customHeight="1" x14ac:dyDescent="0.25"/>
    <row r="1416" spans="4:14" ht="15" customHeight="1" x14ac:dyDescent="0.25">
      <c r="D1416" s="84" t="s">
        <v>114</v>
      </c>
      <c r="E1416" s="84"/>
      <c r="F1416" s="84"/>
      <c r="G1416" s="84"/>
      <c r="H1416" s="84"/>
      <c r="I1416" s="84"/>
      <c r="J1416" s="84"/>
      <c r="K1416" s="84"/>
      <c r="L1416" s="84"/>
      <c r="M1416" s="84"/>
      <c r="N1416" s="84"/>
    </row>
    <row r="1417" spans="4:14" ht="15" customHeight="1" x14ac:dyDescent="0.25"/>
    <row r="1418" spans="4:14" ht="15" customHeight="1" x14ac:dyDescent="0.25">
      <c r="D1418" s="84" t="s">
        <v>115</v>
      </c>
      <c r="E1418" s="84"/>
      <c r="F1418" s="84"/>
      <c r="G1418" s="84"/>
      <c r="H1418" s="84"/>
      <c r="I1418" s="84"/>
      <c r="J1418" s="84"/>
      <c r="K1418" s="84"/>
      <c r="L1418" s="84"/>
      <c r="M1418" s="84"/>
      <c r="N1418" s="84"/>
    </row>
    <row r="1419" spans="4:14" ht="15" customHeight="1" x14ac:dyDescent="0.25"/>
    <row r="1420" spans="4:14" ht="15" customHeight="1" x14ac:dyDescent="0.25"/>
    <row r="1421" spans="4:14" ht="15" customHeight="1" x14ac:dyDescent="0.25">
      <c r="H1421" s="69">
        <v>2022</v>
      </c>
      <c r="J1421" s="69">
        <v>2023</v>
      </c>
      <c r="K1421" s="69"/>
      <c r="L1421" s="69">
        <v>2023</v>
      </c>
      <c r="N1421" s="69">
        <v>2024</v>
      </c>
    </row>
    <row r="1422" spans="4:14" ht="15" customHeight="1" x14ac:dyDescent="0.25">
      <c r="H1422" s="69" t="s">
        <v>4</v>
      </c>
      <c r="J1422" s="69" t="s">
        <v>5</v>
      </c>
      <c r="K1422" s="69"/>
      <c r="L1422" s="38" t="s">
        <v>4</v>
      </c>
      <c r="M1422" s="84" t="s">
        <v>5</v>
      </c>
      <c r="N1422" s="84"/>
    </row>
    <row r="1423" spans="4:14" ht="15" customHeight="1" x14ac:dyDescent="0.25"/>
    <row r="1424" spans="4:14" ht="15" customHeight="1" x14ac:dyDescent="0.25"/>
    <row r="1425" spans="1:14" ht="15" customHeight="1" x14ac:dyDescent="0.25">
      <c r="D1425" s="35" t="s">
        <v>6</v>
      </c>
      <c r="J1425" s="36"/>
      <c r="K1425" s="36"/>
    </row>
    <row r="1426" spans="1:14" ht="15" customHeight="1" x14ac:dyDescent="0.25">
      <c r="A1426" s="76" t="s">
        <v>506</v>
      </c>
      <c r="E1426" s="35" t="s">
        <v>8</v>
      </c>
      <c r="G1426" s="39" t="s">
        <v>9</v>
      </c>
      <c r="H1426" s="67">
        <v>154303</v>
      </c>
      <c r="I1426" s="40" t="s">
        <v>9</v>
      </c>
      <c r="J1426" s="67">
        <v>162848</v>
      </c>
      <c r="K1426" s="40" t="s">
        <v>9</v>
      </c>
      <c r="L1426" s="43">
        <v>162848</v>
      </c>
      <c r="M1426" s="40" t="s">
        <v>9</v>
      </c>
      <c r="N1426" s="43">
        <v>166296</v>
      </c>
    </row>
    <row r="1427" spans="1:14" ht="15" customHeight="1" x14ac:dyDescent="0.25">
      <c r="H1427" s="36"/>
      <c r="J1427" s="36"/>
      <c r="N1427" s="36"/>
    </row>
    <row r="1428" spans="1:14" ht="15" customHeight="1" x14ac:dyDescent="0.25">
      <c r="E1428" s="35" t="s">
        <v>85</v>
      </c>
      <c r="H1428" s="36">
        <f>SUM(H1426:H1427)</f>
        <v>154303</v>
      </c>
      <c r="J1428" s="36">
        <f>SUM(J1426:J1427)</f>
        <v>162848</v>
      </c>
      <c r="L1428" s="36">
        <f>SUM(L1426:L1427)</f>
        <v>162848</v>
      </c>
      <c r="N1428" s="36">
        <f>SUM(N1426:N1427)</f>
        <v>166296</v>
      </c>
    </row>
    <row r="1429" spans="1:14" ht="15" customHeight="1" x14ac:dyDescent="0.25">
      <c r="H1429" s="36"/>
      <c r="J1429" s="36"/>
      <c r="N1429" s="36"/>
    </row>
    <row r="1430" spans="1:14" ht="15" customHeight="1" x14ac:dyDescent="0.25">
      <c r="D1430" s="35" t="s">
        <v>88</v>
      </c>
      <c r="H1430" s="36"/>
      <c r="J1430" s="36"/>
      <c r="N1430" s="36"/>
    </row>
    <row r="1431" spans="1:14" ht="15" customHeight="1" x14ac:dyDescent="0.25">
      <c r="A1431" s="76"/>
      <c r="E1431" s="35" t="s">
        <v>507</v>
      </c>
      <c r="H1431" s="36"/>
      <c r="J1431" s="36"/>
      <c r="N1431" s="36"/>
    </row>
    <row r="1432" spans="1:14" ht="15" customHeight="1" x14ac:dyDescent="0.25">
      <c r="A1432" s="76" t="s">
        <v>508</v>
      </c>
      <c r="F1432" s="35" t="s">
        <v>509</v>
      </c>
      <c r="G1432" s="39"/>
      <c r="H1432" s="79">
        <v>154303</v>
      </c>
      <c r="I1432" s="60"/>
      <c r="J1432" s="79">
        <v>162848</v>
      </c>
      <c r="K1432" s="40" t="s">
        <v>9</v>
      </c>
      <c r="L1432" s="43">
        <v>162848</v>
      </c>
      <c r="M1432" s="40" t="s">
        <v>9</v>
      </c>
      <c r="N1432" s="43">
        <v>166296</v>
      </c>
    </row>
    <row r="1433" spans="1:14" ht="15" customHeight="1" x14ac:dyDescent="0.25">
      <c r="H1433" s="68"/>
      <c r="I1433" s="68"/>
      <c r="J1433" s="68"/>
      <c r="N1433" s="36"/>
    </row>
    <row r="1434" spans="1:14" ht="15" customHeight="1" x14ac:dyDescent="0.25">
      <c r="E1434" s="35" t="s">
        <v>96</v>
      </c>
      <c r="H1434" s="68"/>
      <c r="I1434" s="68"/>
      <c r="J1434" s="68"/>
      <c r="N1434" s="36"/>
    </row>
    <row r="1435" spans="1:14" ht="15" customHeight="1" x14ac:dyDescent="0.25">
      <c r="F1435" s="35" t="s">
        <v>97</v>
      </c>
      <c r="H1435" s="68">
        <f>H1428-H1432</f>
        <v>0</v>
      </c>
      <c r="I1435" s="68"/>
      <c r="J1435" s="68">
        <f>SUM(J1428-J1432)</f>
        <v>0</v>
      </c>
      <c r="L1435" s="36">
        <f>SUM(L1428-L1432)</f>
        <v>0</v>
      </c>
      <c r="N1435" s="36">
        <f>SUM(N1428-N1432)</f>
        <v>0</v>
      </c>
    </row>
    <row r="1436" spans="1:14" ht="15" customHeight="1" x14ac:dyDescent="0.25">
      <c r="H1436" s="68"/>
      <c r="I1436" s="68"/>
      <c r="J1436" s="68"/>
      <c r="N1436" s="36"/>
    </row>
    <row r="1437" spans="1:14" ht="15" customHeight="1" x14ac:dyDescent="0.25">
      <c r="A1437" s="35" t="s">
        <v>510</v>
      </c>
      <c r="D1437" s="35" t="s">
        <v>111</v>
      </c>
      <c r="H1437" s="79">
        <v>0</v>
      </c>
      <c r="I1437" s="60"/>
      <c r="J1437" s="79">
        <v>0</v>
      </c>
      <c r="L1437" s="41">
        <v>0</v>
      </c>
      <c r="N1437" s="41">
        <f>L1439</f>
        <v>0</v>
      </c>
    </row>
    <row r="1438" spans="1:14" ht="15" customHeight="1" x14ac:dyDescent="0.25">
      <c r="H1438" s="36"/>
      <c r="J1438" s="36"/>
      <c r="N1438" s="36"/>
    </row>
    <row r="1439" spans="1:14" ht="15" customHeight="1" thickBot="1" x14ac:dyDescent="0.3">
      <c r="D1439" s="35" t="s">
        <v>112</v>
      </c>
      <c r="G1439" s="39" t="s">
        <v>9</v>
      </c>
      <c r="H1439" s="44">
        <f>SUM(H1435:H1438)</f>
        <v>0</v>
      </c>
      <c r="I1439" s="40" t="s">
        <v>9</v>
      </c>
      <c r="J1439" s="44">
        <f>SUM(J1435:J1438)</f>
        <v>0</v>
      </c>
      <c r="K1439" s="40" t="s">
        <v>9</v>
      </c>
      <c r="L1439" s="44">
        <f>SUM(L1435:L1438)</f>
        <v>0</v>
      </c>
      <c r="M1439" s="40" t="s">
        <v>9</v>
      </c>
      <c r="N1439" s="44">
        <f>SUM(N1435:N1438)</f>
        <v>0</v>
      </c>
    </row>
    <row r="1440" spans="1:14" ht="15" customHeight="1" thickTop="1" x14ac:dyDescent="0.25">
      <c r="G1440" s="39"/>
      <c r="H1440" s="36"/>
      <c r="I1440" s="40"/>
      <c r="J1440" s="36"/>
      <c r="K1440" s="40"/>
      <c r="M1440" s="40"/>
      <c r="N1440" s="36"/>
    </row>
    <row r="1441" spans="7:14" ht="15" customHeight="1" x14ac:dyDescent="0.25">
      <c r="G1441" s="39"/>
      <c r="H1441" s="36"/>
      <c r="I1441" s="40"/>
      <c r="J1441" s="36"/>
      <c r="K1441" s="40"/>
      <c r="M1441" s="40"/>
      <c r="N1441" s="36"/>
    </row>
    <row r="1442" spans="7:14" ht="15" customHeight="1" x14ac:dyDescent="0.25">
      <c r="G1442" s="39"/>
      <c r="H1442" s="36"/>
      <c r="I1442" s="40"/>
      <c r="J1442" s="36"/>
      <c r="K1442" s="40"/>
      <c r="M1442" s="40"/>
      <c r="N1442" s="36"/>
    </row>
    <row r="1443" spans="7:14" ht="15" customHeight="1" x14ac:dyDescent="0.25">
      <c r="G1443" s="39"/>
      <c r="H1443" s="36"/>
      <c r="I1443" s="40"/>
      <c r="J1443" s="36"/>
      <c r="K1443" s="40"/>
      <c r="M1443" s="40"/>
      <c r="N1443" s="36"/>
    </row>
    <row r="1444" spans="7:14" ht="15" customHeight="1" x14ac:dyDescent="0.25">
      <c r="G1444" s="39"/>
      <c r="H1444" s="36"/>
      <c r="I1444" s="40"/>
      <c r="J1444" s="36"/>
      <c r="K1444" s="40"/>
      <c r="M1444" s="40"/>
      <c r="N1444" s="36"/>
    </row>
    <row r="1445" spans="7:14" ht="15" customHeight="1" x14ac:dyDescent="0.25">
      <c r="G1445" s="39"/>
      <c r="H1445" s="36"/>
      <c r="I1445" s="40"/>
      <c r="J1445" s="36"/>
      <c r="K1445" s="40"/>
      <c r="M1445" s="40"/>
      <c r="N1445" s="36"/>
    </row>
    <row r="1446" spans="7:14" ht="15" customHeight="1" x14ac:dyDescent="0.25">
      <c r="G1446" s="39"/>
      <c r="H1446" s="36"/>
      <c r="I1446" s="40"/>
      <c r="J1446" s="36"/>
      <c r="K1446" s="40"/>
      <c r="M1446" s="40"/>
      <c r="N1446" s="36"/>
    </row>
    <row r="1447" spans="7:14" ht="15" customHeight="1" x14ac:dyDescent="0.25">
      <c r="G1447" s="39"/>
      <c r="H1447" s="36"/>
      <c r="I1447" s="40"/>
      <c r="J1447" s="36"/>
      <c r="K1447" s="40"/>
      <c r="M1447" s="40"/>
      <c r="N1447" s="36"/>
    </row>
    <row r="1448" spans="7:14" ht="15" customHeight="1" x14ac:dyDescent="0.25">
      <c r="G1448" s="39"/>
      <c r="H1448" s="36"/>
      <c r="I1448" s="40"/>
      <c r="J1448" s="36"/>
      <c r="K1448" s="40"/>
      <c r="M1448" s="40"/>
      <c r="N1448" s="36"/>
    </row>
    <row r="1449" spans="7:14" ht="15" customHeight="1" x14ac:dyDescent="0.25">
      <c r="G1449" s="39"/>
      <c r="H1449" s="36"/>
      <c r="I1449" s="40"/>
      <c r="J1449" s="36"/>
      <c r="K1449" s="40"/>
      <c r="M1449" s="40"/>
      <c r="N1449" s="36"/>
    </row>
    <row r="1450" spans="7:14" ht="15" customHeight="1" x14ac:dyDescent="0.25">
      <c r="G1450" s="39"/>
      <c r="H1450" s="36"/>
      <c r="I1450" s="40"/>
      <c r="J1450" s="36"/>
      <c r="K1450" s="40"/>
      <c r="M1450" s="40"/>
      <c r="N1450" s="36"/>
    </row>
    <row r="1451" spans="7:14" ht="15" customHeight="1" x14ac:dyDescent="0.25">
      <c r="G1451" s="39"/>
      <c r="H1451" s="36"/>
      <c r="I1451" s="40"/>
      <c r="J1451" s="36"/>
      <c r="K1451" s="40"/>
      <c r="M1451" s="40"/>
      <c r="N1451" s="36"/>
    </row>
    <row r="1452" spans="7:14" ht="15" customHeight="1" x14ac:dyDescent="0.25">
      <c r="G1452" s="39"/>
      <c r="H1452" s="36"/>
      <c r="I1452" s="40"/>
      <c r="J1452" s="36"/>
      <c r="K1452" s="40"/>
      <c r="M1452" s="40"/>
      <c r="N1452" s="36"/>
    </row>
    <row r="1453" spans="7:14" ht="15" customHeight="1" x14ac:dyDescent="0.25">
      <c r="G1453" s="39"/>
      <c r="H1453" s="36"/>
      <c r="I1453" s="40"/>
      <c r="J1453" s="36"/>
      <c r="K1453" s="40"/>
      <c r="M1453" s="40"/>
      <c r="N1453" s="36"/>
    </row>
    <row r="1454" spans="7:14" ht="15" customHeight="1" x14ac:dyDescent="0.25">
      <c r="G1454" s="39"/>
      <c r="H1454" s="36"/>
      <c r="I1454" s="40"/>
      <c r="J1454" s="36"/>
      <c r="K1454" s="40"/>
      <c r="M1454" s="40"/>
      <c r="N1454" s="36"/>
    </row>
    <row r="1455" spans="7:14" ht="15" customHeight="1" x14ac:dyDescent="0.25">
      <c r="G1455" s="39"/>
      <c r="H1455" s="36"/>
      <c r="I1455" s="40"/>
      <c r="J1455" s="36"/>
      <c r="K1455" s="40"/>
      <c r="M1455" s="40"/>
      <c r="N1455" s="36"/>
    </row>
    <row r="1456" spans="7:14" ht="15" customHeight="1" x14ac:dyDescent="0.25">
      <c r="G1456" s="39"/>
      <c r="H1456" s="36"/>
      <c r="I1456" s="40"/>
      <c r="J1456" s="36"/>
      <c r="K1456" s="40"/>
      <c r="M1456" s="40"/>
      <c r="N1456" s="36"/>
    </row>
    <row r="1457" spans="4:14" ht="15" customHeight="1" x14ac:dyDescent="0.25">
      <c r="G1457" s="39"/>
      <c r="H1457" s="36"/>
      <c r="I1457" s="40"/>
      <c r="J1457" s="36"/>
      <c r="K1457" s="40"/>
      <c r="M1457" s="40"/>
      <c r="N1457" s="36"/>
    </row>
    <row r="1458" spans="4:14" ht="15" customHeight="1" x14ac:dyDescent="0.25">
      <c r="G1458" s="39"/>
      <c r="H1458" s="36"/>
      <c r="I1458" s="40"/>
      <c r="J1458" s="36"/>
      <c r="K1458" s="40"/>
      <c r="M1458" s="40"/>
      <c r="N1458" s="36"/>
    </row>
    <row r="1459" spans="4:14" ht="15" customHeight="1" x14ac:dyDescent="0.25">
      <c r="G1459" s="39"/>
      <c r="H1459" s="36"/>
      <c r="I1459" s="40"/>
      <c r="J1459" s="36"/>
      <c r="K1459" s="40"/>
      <c r="M1459" s="40"/>
      <c r="N1459" s="36"/>
    </row>
    <row r="1460" spans="4:14" ht="15" customHeight="1" x14ac:dyDescent="0.25">
      <c r="G1460" s="39"/>
      <c r="H1460" s="36"/>
      <c r="I1460" s="40"/>
      <c r="J1460" s="36"/>
      <c r="K1460" s="40"/>
      <c r="M1460" s="40"/>
      <c r="N1460" s="36"/>
    </row>
    <row r="1461" spans="4:14" ht="15" customHeight="1" x14ac:dyDescent="0.25">
      <c r="G1461" s="39"/>
      <c r="H1461" s="36"/>
      <c r="I1461" s="40"/>
      <c r="J1461" s="36"/>
      <c r="K1461" s="40"/>
      <c r="M1461" s="40"/>
      <c r="N1461" s="36"/>
    </row>
    <row r="1462" spans="4:14" ht="15" customHeight="1" x14ac:dyDescent="0.25">
      <c r="G1462" s="39"/>
      <c r="H1462" s="36"/>
      <c r="I1462" s="40"/>
      <c r="J1462" s="36"/>
      <c r="K1462" s="40"/>
      <c r="M1462" s="40"/>
      <c r="N1462" s="36"/>
    </row>
    <row r="1463" spans="4:14" ht="15" customHeight="1" x14ac:dyDescent="0.25">
      <c r="G1463" s="39"/>
      <c r="H1463" s="36"/>
      <c r="I1463" s="40"/>
      <c r="J1463" s="36"/>
      <c r="K1463" s="40"/>
      <c r="M1463" s="40"/>
      <c r="N1463" s="36"/>
    </row>
    <row r="1464" spans="4:14" ht="15" customHeight="1" x14ac:dyDescent="0.25">
      <c r="G1464" s="39"/>
      <c r="H1464" s="36"/>
      <c r="I1464" s="40"/>
      <c r="J1464" s="36"/>
      <c r="K1464" s="40"/>
      <c r="M1464" s="40"/>
      <c r="N1464" s="36"/>
    </row>
    <row r="1465" spans="4:14" ht="15" customHeight="1" x14ac:dyDescent="0.25">
      <c r="G1465" s="39"/>
      <c r="H1465" s="36"/>
      <c r="I1465" s="40"/>
      <c r="J1465" s="36"/>
      <c r="K1465" s="40"/>
      <c r="M1465" s="40"/>
      <c r="N1465" s="36"/>
    </row>
    <row r="1466" spans="4:14" ht="15" customHeight="1" x14ac:dyDescent="0.25">
      <c r="G1466" s="39"/>
      <c r="H1466" s="36"/>
      <c r="I1466" s="40"/>
      <c r="J1466" s="36"/>
      <c r="K1466" s="40"/>
      <c r="M1466" s="40"/>
      <c r="N1466" s="36"/>
    </row>
    <row r="1467" spans="4:14" ht="15" customHeight="1" x14ac:dyDescent="0.25">
      <c r="D1467" s="84">
        <v>28</v>
      </c>
      <c r="E1467" s="84"/>
      <c r="F1467" s="84"/>
      <c r="G1467" s="84"/>
      <c r="H1467" s="84"/>
      <c r="I1467" s="84"/>
      <c r="J1467" s="84"/>
      <c r="K1467" s="84"/>
      <c r="L1467" s="84"/>
      <c r="M1467" s="84"/>
      <c r="N1467" s="84"/>
    </row>
    <row r="1468" spans="4:14" ht="15" customHeight="1" x14ac:dyDescent="0.25">
      <c r="D1468" s="84" t="s">
        <v>0</v>
      </c>
      <c r="E1468" s="84"/>
      <c r="F1468" s="84"/>
      <c r="G1468" s="84"/>
      <c r="H1468" s="84"/>
      <c r="I1468" s="84"/>
      <c r="J1468" s="84"/>
      <c r="K1468" s="84"/>
      <c r="L1468" s="84"/>
      <c r="M1468" s="84"/>
      <c r="N1468" s="84"/>
    </row>
    <row r="1469" spans="4:14" ht="15" customHeight="1" x14ac:dyDescent="0.25">
      <c r="D1469" s="84" t="s">
        <v>511</v>
      </c>
      <c r="E1469" s="84"/>
      <c r="F1469" s="84"/>
      <c r="G1469" s="84"/>
      <c r="H1469" s="84"/>
      <c r="I1469" s="84"/>
      <c r="J1469" s="84"/>
      <c r="K1469" s="84"/>
      <c r="L1469" s="84"/>
      <c r="M1469" s="84"/>
      <c r="N1469" s="84"/>
    </row>
    <row r="1470" spans="4:14" ht="15" customHeight="1" x14ac:dyDescent="0.25">
      <c r="D1470" s="84" t="s">
        <v>114</v>
      </c>
      <c r="E1470" s="84"/>
      <c r="F1470" s="84"/>
      <c r="G1470" s="84"/>
      <c r="H1470" s="84"/>
      <c r="I1470" s="84"/>
      <c r="J1470" s="84"/>
      <c r="K1470" s="84"/>
      <c r="L1470" s="84"/>
      <c r="M1470" s="84"/>
      <c r="N1470" s="84"/>
    </row>
    <row r="1471" spans="4:14" ht="15" customHeight="1" x14ac:dyDescent="0.25">
      <c r="D1471" s="69"/>
      <c r="E1471" s="69"/>
      <c r="F1471" s="69"/>
      <c r="G1471" s="69"/>
      <c r="H1471" s="69"/>
      <c r="I1471" s="69"/>
      <c r="J1471" s="69"/>
      <c r="K1471" s="69"/>
      <c r="L1471" s="69"/>
      <c r="M1471" s="69"/>
      <c r="N1471" s="69"/>
    </row>
    <row r="1472" spans="4:14" ht="15" customHeight="1" x14ac:dyDescent="0.25">
      <c r="D1472" s="84" t="s">
        <v>115</v>
      </c>
      <c r="E1472" s="84"/>
      <c r="F1472" s="84"/>
      <c r="G1472" s="84"/>
      <c r="H1472" s="84"/>
      <c r="I1472" s="84"/>
      <c r="J1472" s="84"/>
      <c r="K1472" s="84"/>
      <c r="L1472" s="84"/>
      <c r="M1472" s="84"/>
      <c r="N1472" s="84"/>
    </row>
    <row r="1473" spans="1:14" ht="15" customHeight="1" x14ac:dyDescent="0.25"/>
    <row r="1474" spans="1:14" ht="15" customHeight="1" x14ac:dyDescent="0.25">
      <c r="H1474" s="69">
        <v>2022</v>
      </c>
      <c r="J1474" s="69">
        <v>2023</v>
      </c>
      <c r="K1474" s="69"/>
      <c r="L1474" s="37">
        <v>2023</v>
      </c>
      <c r="N1474" s="69">
        <v>2024</v>
      </c>
    </row>
    <row r="1475" spans="1:14" ht="15" customHeight="1" x14ac:dyDescent="0.25">
      <c r="H1475" s="69" t="s">
        <v>4</v>
      </c>
      <c r="J1475" s="69" t="s">
        <v>5</v>
      </c>
      <c r="K1475" s="69"/>
      <c r="L1475" s="38" t="s">
        <v>4</v>
      </c>
      <c r="M1475" s="84" t="s">
        <v>5</v>
      </c>
      <c r="N1475" s="84"/>
    </row>
    <row r="1476" spans="1:14" ht="15" customHeight="1" x14ac:dyDescent="0.25">
      <c r="D1476" s="35" t="s">
        <v>6</v>
      </c>
      <c r="J1476" s="36"/>
      <c r="K1476" s="36"/>
    </row>
    <row r="1477" spans="1:14" ht="15" customHeight="1" x14ac:dyDescent="0.25">
      <c r="A1477" s="76" t="s">
        <v>512</v>
      </c>
      <c r="E1477" s="35" t="s">
        <v>8</v>
      </c>
      <c r="G1477" s="39" t="s">
        <v>9</v>
      </c>
      <c r="H1477" s="66">
        <v>303410</v>
      </c>
      <c r="I1477" s="40" t="s">
        <v>9</v>
      </c>
      <c r="J1477" s="66">
        <v>325696</v>
      </c>
      <c r="K1477" s="40" t="s">
        <v>9</v>
      </c>
      <c r="L1477" s="36">
        <v>300000</v>
      </c>
      <c r="M1477" s="40" t="s">
        <v>9</v>
      </c>
      <c r="N1477" s="36">
        <v>332592</v>
      </c>
    </row>
    <row r="1478" spans="1:14" ht="15" customHeight="1" x14ac:dyDescent="0.25">
      <c r="A1478" s="76" t="s">
        <v>513</v>
      </c>
      <c r="E1478" s="35" t="s">
        <v>514</v>
      </c>
      <c r="G1478" s="39"/>
      <c r="H1478" s="66">
        <v>6000</v>
      </c>
      <c r="I1478" s="40"/>
      <c r="J1478" s="66">
        <v>0</v>
      </c>
      <c r="K1478" s="40"/>
      <c r="L1478" s="36">
        <v>0</v>
      </c>
      <c r="M1478" s="40"/>
      <c r="N1478" s="36">
        <v>0</v>
      </c>
    </row>
    <row r="1479" spans="1:14" ht="15" customHeight="1" x14ac:dyDescent="0.25">
      <c r="E1479" s="35" t="s">
        <v>457</v>
      </c>
      <c r="H1479" s="36"/>
      <c r="I1479" s="36"/>
      <c r="J1479" s="36"/>
      <c r="K1479" s="36"/>
      <c r="M1479" s="36"/>
      <c r="N1479" s="36"/>
    </row>
    <row r="1480" spans="1:14" ht="15" customHeight="1" x14ac:dyDescent="0.25">
      <c r="A1480" s="76" t="s">
        <v>515</v>
      </c>
      <c r="F1480" s="35" t="s">
        <v>475</v>
      </c>
      <c r="H1480" s="66">
        <v>125362</v>
      </c>
      <c r="I1480" s="40"/>
      <c r="J1480" s="66">
        <v>201000</v>
      </c>
      <c r="K1480" s="36"/>
      <c r="L1480" s="36">
        <v>515000</v>
      </c>
      <c r="M1480" s="36"/>
      <c r="N1480" s="36">
        <v>570000</v>
      </c>
    </row>
    <row r="1481" spans="1:14" ht="15" customHeight="1" x14ac:dyDescent="0.25">
      <c r="A1481" s="78" t="s">
        <v>516</v>
      </c>
      <c r="F1481" s="35" t="s">
        <v>413</v>
      </c>
      <c r="H1481" s="66">
        <v>623193</v>
      </c>
      <c r="I1481" s="40"/>
      <c r="J1481" s="66">
        <v>177000</v>
      </c>
      <c r="K1481" s="36"/>
      <c r="L1481" s="36">
        <v>0</v>
      </c>
      <c r="M1481" s="36"/>
      <c r="N1481" s="36">
        <v>0</v>
      </c>
    </row>
    <row r="1482" spans="1:14" ht="15" customHeight="1" x14ac:dyDescent="0.25">
      <c r="E1482" s="35" t="s">
        <v>517</v>
      </c>
      <c r="H1482" s="36"/>
      <c r="I1482" s="36"/>
      <c r="J1482" s="36"/>
      <c r="K1482" s="36"/>
      <c r="M1482" s="36"/>
      <c r="N1482" s="36"/>
    </row>
    <row r="1483" spans="1:14" ht="15" customHeight="1" x14ac:dyDescent="0.25">
      <c r="F1483" s="35" t="s">
        <v>518</v>
      </c>
      <c r="H1483" s="66">
        <v>11869</v>
      </c>
      <c r="I1483" s="40"/>
      <c r="J1483" s="66">
        <v>20000</v>
      </c>
      <c r="K1483" s="36"/>
      <c r="L1483" s="36">
        <v>10000</v>
      </c>
      <c r="M1483" s="36"/>
      <c r="N1483" s="36">
        <v>0</v>
      </c>
    </row>
    <row r="1484" spans="1:14" ht="15" customHeight="1" x14ac:dyDescent="0.25">
      <c r="A1484" s="76" t="s">
        <v>519</v>
      </c>
      <c r="F1484" s="35" t="s">
        <v>520</v>
      </c>
      <c r="H1484" s="66">
        <v>439343</v>
      </c>
      <c r="I1484" s="40"/>
      <c r="J1484" s="66">
        <v>545000</v>
      </c>
      <c r="K1484" s="36"/>
      <c r="L1484" s="36">
        <v>290000</v>
      </c>
      <c r="M1484" s="36"/>
      <c r="N1484" s="36">
        <v>0</v>
      </c>
    </row>
    <row r="1485" spans="1:14" ht="15" customHeight="1" x14ac:dyDescent="0.25">
      <c r="F1485" s="35" t="s">
        <v>521</v>
      </c>
      <c r="H1485" s="66">
        <v>32678</v>
      </c>
      <c r="I1485" s="40"/>
      <c r="J1485" s="66">
        <v>55000</v>
      </c>
      <c r="K1485" s="36"/>
      <c r="L1485" s="36">
        <v>27500</v>
      </c>
      <c r="M1485" s="36"/>
      <c r="N1485" s="36">
        <v>0</v>
      </c>
    </row>
    <row r="1486" spans="1:14" ht="15" customHeight="1" x14ac:dyDescent="0.25">
      <c r="F1486" s="35" t="s">
        <v>522</v>
      </c>
      <c r="H1486" s="66"/>
      <c r="I1486" s="40"/>
      <c r="J1486" s="66"/>
      <c r="K1486" s="36"/>
      <c r="M1486" s="36"/>
      <c r="N1486" s="36"/>
    </row>
    <row r="1487" spans="1:14" ht="15" customHeight="1" x14ac:dyDescent="0.25">
      <c r="F1487" s="35" t="s">
        <v>523</v>
      </c>
      <c r="H1487" s="66">
        <v>38810</v>
      </c>
      <c r="I1487" s="40"/>
      <c r="J1487" s="66"/>
      <c r="K1487" s="36"/>
      <c r="L1487" s="36">
        <v>0</v>
      </c>
      <c r="M1487" s="36"/>
      <c r="N1487" s="36">
        <v>0</v>
      </c>
    </row>
    <row r="1488" spans="1:14" ht="15" customHeight="1" x14ac:dyDescent="0.25">
      <c r="A1488" s="76" t="s">
        <v>524</v>
      </c>
      <c r="F1488" s="35" t="s">
        <v>525</v>
      </c>
      <c r="H1488" s="66">
        <v>18300</v>
      </c>
      <c r="I1488" s="40"/>
      <c r="J1488" s="66">
        <v>24427</v>
      </c>
      <c r="K1488" s="36"/>
      <c r="L1488" s="36">
        <v>24427</v>
      </c>
      <c r="M1488" s="36"/>
      <c r="N1488" s="36">
        <v>24944</v>
      </c>
    </row>
    <row r="1489" spans="1:17" ht="15" customHeight="1" x14ac:dyDescent="0.25">
      <c r="A1489" s="76" t="s">
        <v>526</v>
      </c>
      <c r="B1489" s="35" t="s">
        <v>527</v>
      </c>
      <c r="E1489" s="35" t="s">
        <v>11</v>
      </c>
      <c r="F1489" s="35" t="s">
        <v>45</v>
      </c>
      <c r="H1489" s="66">
        <v>192824</v>
      </c>
      <c r="I1489" s="40"/>
      <c r="J1489" s="66">
        <v>100692</v>
      </c>
      <c r="K1489" s="36"/>
      <c r="L1489" s="36">
        <v>250000</v>
      </c>
      <c r="M1489" s="36"/>
      <c r="N1489" s="36">
        <v>615864</v>
      </c>
    </row>
    <row r="1490" spans="1:17" ht="15" customHeight="1" x14ac:dyDescent="0.25">
      <c r="A1490" s="76" t="s">
        <v>528</v>
      </c>
      <c r="E1490" s="35" t="s">
        <v>70</v>
      </c>
      <c r="H1490" s="67">
        <v>1075</v>
      </c>
      <c r="I1490" s="40"/>
      <c r="J1490" s="67">
        <v>500</v>
      </c>
      <c r="K1490" s="36"/>
      <c r="L1490" s="43">
        <v>2000</v>
      </c>
      <c r="M1490" s="36"/>
      <c r="N1490" s="43">
        <v>700</v>
      </c>
    </row>
    <row r="1491" spans="1:17" ht="15" customHeight="1" x14ac:dyDescent="0.25">
      <c r="H1491" s="36"/>
      <c r="I1491" s="36"/>
      <c r="J1491" s="36"/>
      <c r="K1491" s="36"/>
      <c r="M1491" s="36"/>
      <c r="N1491" s="36"/>
    </row>
    <row r="1492" spans="1:17" ht="15" customHeight="1" x14ac:dyDescent="0.25">
      <c r="E1492" s="35" t="s">
        <v>85</v>
      </c>
      <c r="H1492" s="41">
        <f>SUM(H1477:H1491)</f>
        <v>1792864</v>
      </c>
      <c r="I1492" s="36"/>
      <c r="J1492" s="41">
        <f>SUM(J1477:J1491)</f>
        <v>1449315</v>
      </c>
      <c r="K1492" s="36"/>
      <c r="L1492" s="41">
        <f>SUM(L1477:L1490)</f>
        <v>1418927</v>
      </c>
      <c r="M1492" s="36"/>
      <c r="N1492" s="41">
        <f>SUM(N1477:N1490)</f>
        <v>1544100</v>
      </c>
      <c r="O1492" s="36"/>
    </row>
    <row r="1493" spans="1:17" ht="15" customHeight="1" x14ac:dyDescent="0.25">
      <c r="H1493" s="36"/>
      <c r="J1493" s="36"/>
      <c r="N1493" s="36"/>
    </row>
    <row r="1494" spans="1:17" ht="15" customHeight="1" x14ac:dyDescent="0.25">
      <c r="D1494" s="35" t="s">
        <v>88</v>
      </c>
      <c r="H1494" s="36"/>
      <c r="J1494" s="36"/>
      <c r="N1494" s="36"/>
    </row>
    <row r="1495" spans="1:17" ht="15" customHeight="1" x14ac:dyDescent="0.25">
      <c r="A1495" s="76" t="s">
        <v>529</v>
      </c>
      <c r="E1495" s="35" t="s">
        <v>530</v>
      </c>
      <c r="H1495" s="66">
        <v>1093826</v>
      </c>
      <c r="I1495" s="40"/>
      <c r="J1495" s="66">
        <v>950000</v>
      </c>
      <c r="L1495" s="36">
        <v>900000</v>
      </c>
      <c r="N1495" s="36">
        <v>950000</v>
      </c>
      <c r="Q1495" s="36"/>
    </row>
    <row r="1496" spans="1:17" ht="15" customHeight="1" x14ac:dyDescent="0.25">
      <c r="A1496" s="76" t="s">
        <v>531</v>
      </c>
      <c r="E1496" s="35" t="s">
        <v>532</v>
      </c>
      <c r="H1496" s="66">
        <v>53110</v>
      </c>
      <c r="I1496" s="40"/>
      <c r="J1496" s="66">
        <v>28000</v>
      </c>
      <c r="L1496" s="36">
        <v>35243</v>
      </c>
      <c r="N1496" s="36">
        <v>39000</v>
      </c>
      <c r="Q1496" s="36"/>
    </row>
    <row r="1497" spans="1:17" ht="15" customHeight="1" x14ac:dyDescent="0.25">
      <c r="A1497" s="76" t="s">
        <v>533</v>
      </c>
      <c r="B1497" s="35" t="s">
        <v>534</v>
      </c>
      <c r="E1497" s="35" t="s">
        <v>340</v>
      </c>
      <c r="H1497" s="66">
        <v>55706</v>
      </c>
      <c r="I1497" s="40"/>
      <c r="J1497" s="66">
        <v>38000</v>
      </c>
      <c r="L1497" s="36">
        <v>19566</v>
      </c>
      <c r="N1497" s="36">
        <v>27000</v>
      </c>
      <c r="Q1497" s="36"/>
    </row>
    <row r="1498" spans="1:17" ht="15" customHeight="1" x14ac:dyDescent="0.25">
      <c r="A1498" s="76"/>
      <c r="E1498" s="35" t="s">
        <v>535</v>
      </c>
      <c r="H1498" s="66">
        <v>39842</v>
      </c>
      <c r="I1498" s="40"/>
      <c r="J1498" s="66">
        <v>45000</v>
      </c>
      <c r="L1498" s="36">
        <v>12000</v>
      </c>
      <c r="N1498" s="36">
        <v>15000</v>
      </c>
      <c r="Q1498" s="36"/>
    </row>
    <row r="1499" spans="1:17" ht="15" customHeight="1" x14ac:dyDescent="0.25">
      <c r="A1499" s="76" t="s">
        <v>536</v>
      </c>
      <c r="E1499" s="35" t="s">
        <v>537</v>
      </c>
      <c r="H1499" s="66">
        <v>17437</v>
      </c>
      <c r="I1499" s="40"/>
      <c r="J1499" s="66">
        <v>10000</v>
      </c>
      <c r="L1499" s="36">
        <v>8000</v>
      </c>
      <c r="N1499" s="36">
        <v>10000</v>
      </c>
      <c r="Q1499" s="36"/>
    </row>
    <row r="1500" spans="1:17" ht="15" customHeight="1" x14ac:dyDescent="0.25">
      <c r="A1500" s="76" t="s">
        <v>538</v>
      </c>
      <c r="E1500" s="35" t="s">
        <v>539</v>
      </c>
      <c r="H1500" s="66">
        <v>52293</v>
      </c>
      <c r="I1500" s="40"/>
      <c r="J1500" s="66">
        <v>49577</v>
      </c>
      <c r="L1500" s="36">
        <v>35000</v>
      </c>
      <c r="N1500" s="36">
        <v>40000</v>
      </c>
      <c r="Q1500" s="36"/>
    </row>
    <row r="1501" spans="1:17" ht="15" customHeight="1" x14ac:dyDescent="0.25">
      <c r="A1501" s="76" t="s">
        <v>540</v>
      </c>
      <c r="E1501" s="35" t="s">
        <v>541</v>
      </c>
      <c r="H1501" s="66">
        <v>281093</v>
      </c>
      <c r="I1501" s="40"/>
      <c r="J1501" s="66">
        <v>191000</v>
      </c>
      <c r="L1501" s="36">
        <v>170000</v>
      </c>
      <c r="N1501" s="36">
        <v>220000</v>
      </c>
      <c r="Q1501" s="36"/>
    </row>
    <row r="1502" spans="1:17" ht="15" customHeight="1" x14ac:dyDescent="0.25">
      <c r="A1502" s="76" t="s">
        <v>542</v>
      </c>
      <c r="E1502" s="35" t="s">
        <v>543</v>
      </c>
      <c r="H1502" s="66">
        <v>74530</v>
      </c>
      <c r="I1502" s="40"/>
      <c r="J1502" s="66">
        <v>77736</v>
      </c>
      <c r="L1502" s="36">
        <v>75448</v>
      </c>
      <c r="N1502" s="36">
        <v>78000</v>
      </c>
      <c r="Q1502" s="36"/>
    </row>
    <row r="1503" spans="1:17" ht="15" customHeight="1" x14ac:dyDescent="0.25">
      <c r="A1503" s="76" t="s">
        <v>544</v>
      </c>
      <c r="E1503" s="35" t="s">
        <v>545</v>
      </c>
      <c r="H1503" s="66">
        <v>32051</v>
      </c>
      <c r="I1503" s="40"/>
      <c r="J1503" s="66">
        <v>13325</v>
      </c>
      <c r="L1503" s="36">
        <v>12000</v>
      </c>
      <c r="N1503" s="36">
        <v>15000</v>
      </c>
      <c r="Q1503" s="36"/>
    </row>
    <row r="1504" spans="1:17" ht="15" customHeight="1" x14ac:dyDescent="0.25">
      <c r="A1504" s="76" t="s">
        <v>546</v>
      </c>
      <c r="E1504" s="35" t="s">
        <v>547</v>
      </c>
      <c r="H1504" s="66">
        <v>23895</v>
      </c>
      <c r="I1504" s="40"/>
      <c r="J1504" s="66">
        <v>7000</v>
      </c>
      <c r="L1504" s="36">
        <v>5593</v>
      </c>
      <c r="N1504" s="36">
        <v>8000</v>
      </c>
      <c r="Q1504" s="36"/>
    </row>
    <row r="1505" spans="1:17" ht="15" customHeight="1" x14ac:dyDescent="0.25">
      <c r="A1505" s="76" t="s">
        <v>548</v>
      </c>
      <c r="B1505" s="35" t="s">
        <v>549</v>
      </c>
      <c r="E1505" s="35" t="s">
        <v>45</v>
      </c>
      <c r="H1505" s="66">
        <v>50664</v>
      </c>
      <c r="I1505" s="40"/>
      <c r="J1505" s="66">
        <v>15000</v>
      </c>
      <c r="L1505" s="36">
        <v>101739</v>
      </c>
      <c r="N1505" s="36">
        <v>117000</v>
      </c>
      <c r="O1505" s="35" t="s">
        <v>550</v>
      </c>
      <c r="Q1505" s="36"/>
    </row>
    <row r="1506" spans="1:17" ht="15" customHeight="1" x14ac:dyDescent="0.25">
      <c r="A1506" s="76" t="s">
        <v>551</v>
      </c>
      <c r="E1506" s="35" t="s">
        <v>94</v>
      </c>
      <c r="H1506" s="66">
        <v>0</v>
      </c>
      <c r="I1506" s="40"/>
      <c r="J1506" s="66">
        <v>4577</v>
      </c>
      <c r="L1506" s="36">
        <v>28038</v>
      </c>
      <c r="N1506" s="36">
        <v>5000</v>
      </c>
      <c r="Q1506" s="36"/>
    </row>
    <row r="1507" spans="1:17" ht="15" customHeight="1" x14ac:dyDescent="0.25">
      <c r="A1507" s="76" t="s">
        <v>552</v>
      </c>
      <c r="B1507" s="35" t="s">
        <v>553</v>
      </c>
      <c r="E1507" s="35" t="s">
        <v>92</v>
      </c>
      <c r="H1507" s="67">
        <v>18416</v>
      </c>
      <c r="I1507" s="40"/>
      <c r="J1507" s="67">
        <v>20100</v>
      </c>
      <c r="L1507" s="43">
        <v>16742</v>
      </c>
      <c r="N1507" s="43">
        <v>20100</v>
      </c>
      <c r="Q1507" s="36"/>
    </row>
    <row r="1508" spans="1:17" ht="15" customHeight="1" x14ac:dyDescent="0.25">
      <c r="H1508" s="36"/>
      <c r="J1508" s="36"/>
      <c r="N1508" s="36"/>
    </row>
    <row r="1509" spans="1:17" ht="15" customHeight="1" x14ac:dyDescent="0.25">
      <c r="E1509" s="35" t="s">
        <v>95</v>
      </c>
      <c r="H1509" s="41">
        <f>SUM(H1495:H1507)</f>
        <v>1792863</v>
      </c>
      <c r="J1509" s="41">
        <f>SUM(J1495:J1507)</f>
        <v>1449315</v>
      </c>
      <c r="L1509" s="41">
        <f>SUM(L1495:L1507)</f>
        <v>1419369</v>
      </c>
      <c r="N1509" s="41">
        <f>SUM(N1495:N1507)</f>
        <v>1544100</v>
      </c>
      <c r="Q1509" s="36"/>
    </row>
    <row r="1510" spans="1:17" ht="15" customHeight="1" x14ac:dyDescent="0.25">
      <c r="H1510" s="36"/>
      <c r="J1510" s="36"/>
      <c r="N1510" s="36"/>
    </row>
    <row r="1511" spans="1:17" ht="15" customHeight="1" x14ac:dyDescent="0.25">
      <c r="E1511" s="35" t="s">
        <v>96</v>
      </c>
      <c r="H1511" s="36"/>
      <c r="J1511" s="36"/>
      <c r="N1511" s="36"/>
    </row>
    <row r="1512" spans="1:17" ht="15" customHeight="1" x14ac:dyDescent="0.25">
      <c r="F1512" s="35" t="s">
        <v>97</v>
      </c>
      <c r="H1512" s="36">
        <f>SUM(H1492-H1509)</f>
        <v>1</v>
      </c>
      <c r="J1512" s="36">
        <f>SUM(J1492-J1509)</f>
        <v>0</v>
      </c>
      <c r="L1512" s="36">
        <f>SUM(L1492-L1509)</f>
        <v>-442</v>
      </c>
      <c r="N1512" s="36">
        <f>SUM(N1492-N1509)</f>
        <v>0</v>
      </c>
    </row>
    <row r="1513" spans="1:17" ht="15" customHeight="1" x14ac:dyDescent="0.25">
      <c r="H1513" s="36"/>
      <c r="J1513" s="36"/>
      <c r="N1513" s="36"/>
    </row>
    <row r="1514" spans="1:17" ht="15" customHeight="1" x14ac:dyDescent="0.25">
      <c r="A1514" s="35" t="s">
        <v>554</v>
      </c>
      <c r="D1514" s="35" t="s">
        <v>111</v>
      </c>
      <c r="H1514" s="41">
        <v>339418</v>
      </c>
      <c r="J1514" s="41">
        <f>H1516</f>
        <v>339419</v>
      </c>
      <c r="L1514" s="41">
        <f>H1516</f>
        <v>339419</v>
      </c>
      <c r="N1514" s="41">
        <f>L1516</f>
        <v>338977</v>
      </c>
    </row>
    <row r="1515" spans="1:17" ht="15" customHeight="1" x14ac:dyDescent="0.25">
      <c r="A1515" s="35" t="s">
        <v>555</v>
      </c>
      <c r="H1515" s="36"/>
      <c r="J1515" s="36"/>
      <c r="N1515" s="36"/>
    </row>
    <row r="1516" spans="1:17" ht="15" customHeight="1" thickBot="1" x14ac:dyDescent="0.3">
      <c r="D1516" s="35" t="s">
        <v>112</v>
      </c>
      <c r="G1516" s="39" t="s">
        <v>9</v>
      </c>
      <c r="H1516" s="44">
        <f>SUM(H1512:H1514)</f>
        <v>339419</v>
      </c>
      <c r="I1516" s="40" t="s">
        <v>9</v>
      </c>
      <c r="J1516" s="44">
        <f>SUM(J1512:J1514)</f>
        <v>339419</v>
      </c>
      <c r="K1516" s="40" t="s">
        <v>9</v>
      </c>
      <c r="L1516" s="44">
        <f>SUM(L1512:L1514)</f>
        <v>338977</v>
      </c>
      <c r="M1516" s="40" t="s">
        <v>9</v>
      </c>
      <c r="N1516" s="44">
        <f>SUM(N1512:N1514)</f>
        <v>338977</v>
      </c>
    </row>
    <row r="1517" spans="1:17" ht="15" customHeight="1" thickTop="1" x14ac:dyDescent="0.25">
      <c r="G1517" s="39"/>
      <c r="H1517" s="36"/>
      <c r="I1517" s="40"/>
      <c r="J1517" s="36"/>
      <c r="K1517" s="40"/>
      <c r="M1517" s="40"/>
      <c r="N1517" s="36"/>
    </row>
    <row r="1518" spans="1:17" ht="15" customHeight="1" x14ac:dyDescent="0.25">
      <c r="G1518" s="39"/>
      <c r="H1518" s="36"/>
      <c r="I1518" s="40"/>
      <c r="J1518" s="36"/>
      <c r="K1518" s="40"/>
      <c r="M1518" s="40"/>
      <c r="N1518" s="36"/>
    </row>
    <row r="1519" spans="1:17" ht="15" customHeight="1" x14ac:dyDescent="0.25">
      <c r="G1519" s="39"/>
      <c r="H1519" s="36"/>
      <c r="I1519" s="40"/>
      <c r="J1519" s="36"/>
      <c r="K1519" s="40"/>
      <c r="M1519" s="40"/>
      <c r="N1519" s="36"/>
    </row>
    <row r="1520" spans="1:17" ht="15" customHeight="1" x14ac:dyDescent="0.25">
      <c r="G1520" s="39"/>
      <c r="H1520" s="36"/>
      <c r="I1520" s="40"/>
      <c r="J1520" s="36"/>
      <c r="K1520" s="40"/>
      <c r="M1520" s="40"/>
      <c r="N1520" s="36"/>
    </row>
    <row r="1521" spans="4:14" ht="15" customHeight="1" x14ac:dyDescent="0.25">
      <c r="G1521" s="39"/>
      <c r="H1521" s="36"/>
      <c r="I1521" s="40"/>
      <c r="J1521" s="36"/>
      <c r="K1521" s="40"/>
      <c r="M1521" s="40"/>
      <c r="N1521" s="36"/>
    </row>
    <row r="1522" spans="4:14" ht="15" customHeight="1" x14ac:dyDescent="0.25">
      <c r="G1522" s="39"/>
      <c r="H1522" s="36"/>
      <c r="I1522" s="40"/>
      <c r="J1522" s="36"/>
      <c r="K1522" s="40"/>
      <c r="M1522" s="40"/>
      <c r="N1522" s="36"/>
    </row>
    <row r="1523" spans="4:14" ht="15" customHeight="1" x14ac:dyDescent="0.25">
      <c r="G1523" s="39"/>
      <c r="H1523" s="36"/>
      <c r="I1523" s="40"/>
      <c r="J1523" s="36"/>
      <c r="K1523" s="40"/>
      <c r="M1523" s="40"/>
      <c r="N1523" s="36"/>
    </row>
    <row r="1524" spans="4:14" ht="15" customHeight="1" x14ac:dyDescent="0.25">
      <c r="G1524" s="39"/>
      <c r="H1524" s="36"/>
      <c r="I1524" s="40"/>
      <c r="J1524" s="36"/>
      <c r="K1524" s="40"/>
      <c r="M1524" s="40"/>
      <c r="N1524" s="36"/>
    </row>
    <row r="1525" spans="4:14" ht="15" customHeight="1" x14ac:dyDescent="0.25">
      <c r="G1525" s="39"/>
      <c r="H1525" s="36"/>
      <c r="I1525" s="40"/>
      <c r="J1525" s="36"/>
      <c r="K1525" s="40"/>
      <c r="M1525" s="40"/>
      <c r="N1525" s="36"/>
    </row>
    <row r="1526" spans="4:14" ht="15" customHeight="1" x14ac:dyDescent="0.25">
      <c r="D1526" s="84">
        <v>29</v>
      </c>
      <c r="E1526" s="84"/>
      <c r="F1526" s="84"/>
      <c r="G1526" s="84"/>
      <c r="H1526" s="84"/>
      <c r="I1526" s="84"/>
      <c r="J1526" s="84"/>
      <c r="K1526" s="84"/>
      <c r="L1526" s="84"/>
      <c r="M1526" s="84"/>
      <c r="N1526" s="84"/>
    </row>
    <row r="1527" spans="4:14" ht="15" customHeight="1" x14ac:dyDescent="0.25">
      <c r="D1527" s="84" t="s">
        <v>0</v>
      </c>
      <c r="E1527" s="84"/>
      <c r="F1527" s="84"/>
      <c r="G1527" s="84"/>
      <c r="H1527" s="84"/>
      <c r="I1527" s="84"/>
      <c r="J1527" s="84"/>
      <c r="K1527" s="84"/>
      <c r="L1527" s="84"/>
      <c r="M1527" s="84"/>
      <c r="N1527" s="84"/>
    </row>
    <row r="1528" spans="4:14" ht="15" customHeight="1" x14ac:dyDescent="0.25"/>
    <row r="1529" spans="4:14" ht="15" customHeight="1" x14ac:dyDescent="0.25">
      <c r="D1529" s="84" t="s">
        <v>556</v>
      </c>
      <c r="E1529" s="84"/>
      <c r="F1529" s="84"/>
      <c r="G1529" s="84"/>
      <c r="H1529" s="84"/>
      <c r="I1529" s="84"/>
      <c r="J1529" s="84"/>
      <c r="K1529" s="84"/>
      <c r="L1529" s="84"/>
      <c r="M1529" s="84"/>
      <c r="N1529" s="84"/>
    </row>
    <row r="1530" spans="4:14" ht="15" customHeight="1" x14ac:dyDescent="0.25"/>
    <row r="1531" spans="4:14" ht="15" customHeight="1" x14ac:dyDescent="0.25">
      <c r="D1531" s="84" t="s">
        <v>114</v>
      </c>
      <c r="E1531" s="84"/>
      <c r="F1531" s="84"/>
      <c r="G1531" s="84"/>
      <c r="H1531" s="84"/>
      <c r="I1531" s="84"/>
      <c r="J1531" s="84"/>
      <c r="K1531" s="84"/>
      <c r="L1531" s="84"/>
      <c r="M1531" s="84"/>
      <c r="N1531" s="84"/>
    </row>
    <row r="1532" spans="4:14" ht="15" customHeight="1" x14ac:dyDescent="0.25"/>
    <row r="1533" spans="4:14" ht="15" customHeight="1" x14ac:dyDescent="0.25">
      <c r="D1533" s="84" t="s">
        <v>115</v>
      </c>
      <c r="E1533" s="84"/>
      <c r="F1533" s="84"/>
      <c r="G1533" s="84"/>
      <c r="H1533" s="84"/>
      <c r="I1533" s="84"/>
      <c r="J1533" s="84"/>
      <c r="K1533" s="84"/>
      <c r="L1533" s="84"/>
      <c r="M1533" s="84"/>
      <c r="N1533" s="84"/>
    </row>
    <row r="1534" spans="4:14" ht="15" customHeight="1" x14ac:dyDescent="0.25"/>
    <row r="1535" spans="4:14" ht="15" customHeight="1" x14ac:dyDescent="0.25"/>
    <row r="1536" spans="4:14" ht="15" customHeight="1" x14ac:dyDescent="0.25">
      <c r="H1536" s="69">
        <v>2022</v>
      </c>
      <c r="J1536" s="69">
        <v>2023</v>
      </c>
      <c r="K1536" s="69"/>
      <c r="L1536" s="69">
        <v>2023</v>
      </c>
      <c r="N1536" s="69">
        <v>2024</v>
      </c>
    </row>
    <row r="1537" spans="1:14" ht="15" customHeight="1" x14ac:dyDescent="0.25">
      <c r="H1537" s="69" t="s">
        <v>4</v>
      </c>
      <c r="J1537" s="69" t="s">
        <v>5</v>
      </c>
      <c r="K1537" s="69"/>
      <c r="L1537" s="38" t="s">
        <v>4</v>
      </c>
      <c r="M1537" s="84" t="s">
        <v>5</v>
      </c>
      <c r="N1537" s="84"/>
    </row>
    <row r="1538" spans="1:14" ht="15" customHeight="1" x14ac:dyDescent="0.25"/>
    <row r="1539" spans="1:14" ht="15" customHeight="1" x14ac:dyDescent="0.25"/>
    <row r="1540" spans="1:14" ht="15" customHeight="1" x14ac:dyDescent="0.25">
      <c r="D1540" s="35" t="s">
        <v>6</v>
      </c>
      <c r="J1540" s="36"/>
      <c r="K1540" s="36"/>
    </row>
    <row r="1541" spans="1:14" ht="15" customHeight="1" x14ac:dyDescent="0.25">
      <c r="A1541" s="76" t="s">
        <v>557</v>
      </c>
      <c r="E1541" s="35" t="s">
        <v>8</v>
      </c>
      <c r="G1541" s="39" t="s">
        <v>9</v>
      </c>
      <c r="H1541" s="66">
        <v>647000</v>
      </c>
      <c r="I1541" s="40" t="s">
        <v>9</v>
      </c>
      <c r="J1541" s="66">
        <v>609335</v>
      </c>
      <c r="K1541" s="40" t="s">
        <v>9</v>
      </c>
      <c r="L1541" s="36">
        <v>609335</v>
      </c>
      <c r="M1541" s="40" t="s">
        <v>9</v>
      </c>
      <c r="N1541" s="36">
        <v>635363</v>
      </c>
    </row>
    <row r="1542" spans="1:14" ht="15" customHeight="1" x14ac:dyDescent="0.25">
      <c r="A1542" s="76" t="s">
        <v>558</v>
      </c>
      <c r="E1542" s="35" t="s">
        <v>70</v>
      </c>
      <c r="H1542" s="66">
        <v>1408</v>
      </c>
      <c r="I1542" s="40"/>
      <c r="J1542" s="66">
        <v>1500</v>
      </c>
      <c r="L1542" s="36">
        <v>2793</v>
      </c>
      <c r="N1542" s="36">
        <v>2000</v>
      </c>
    </row>
    <row r="1543" spans="1:14" ht="15" customHeight="1" x14ac:dyDescent="0.25">
      <c r="A1543" s="78" t="s">
        <v>559</v>
      </c>
      <c r="E1543" s="35" t="s">
        <v>560</v>
      </c>
      <c r="H1543" s="67">
        <v>0</v>
      </c>
      <c r="I1543" s="40"/>
      <c r="J1543" s="67"/>
      <c r="L1543" s="43">
        <v>75000</v>
      </c>
      <c r="N1543" s="43"/>
    </row>
    <row r="1544" spans="1:14" ht="15" customHeight="1" x14ac:dyDescent="0.25">
      <c r="H1544" s="36"/>
      <c r="J1544" s="36"/>
      <c r="N1544" s="36"/>
    </row>
    <row r="1545" spans="1:14" ht="15" customHeight="1" x14ac:dyDescent="0.25">
      <c r="E1545" s="35" t="s">
        <v>85</v>
      </c>
      <c r="H1545" s="41">
        <f>SUM(J1541:J1544)</f>
        <v>610835</v>
      </c>
      <c r="J1545" s="41">
        <f>SUM(J1541:J1544)</f>
        <v>610835</v>
      </c>
      <c r="L1545" s="41">
        <f>SUM(L1541:L1544)</f>
        <v>687128</v>
      </c>
      <c r="N1545" s="41">
        <f>SUM(N1541:N1544)</f>
        <v>637363</v>
      </c>
    </row>
    <row r="1546" spans="1:14" ht="15" customHeight="1" x14ac:dyDescent="0.25">
      <c r="H1546" s="36"/>
      <c r="J1546" s="36"/>
      <c r="N1546" s="36"/>
    </row>
    <row r="1547" spans="1:14" ht="15" customHeight="1" x14ac:dyDescent="0.25">
      <c r="D1547" s="35" t="s">
        <v>88</v>
      </c>
      <c r="H1547" s="36"/>
      <c r="J1547" s="36"/>
      <c r="N1547" s="36"/>
    </row>
    <row r="1548" spans="1:14" ht="15" customHeight="1" x14ac:dyDescent="0.25">
      <c r="A1548" s="76" t="s">
        <v>561</v>
      </c>
      <c r="E1548" s="35" t="s">
        <v>562</v>
      </c>
      <c r="H1548" s="66">
        <v>392274</v>
      </c>
      <c r="I1548" s="40"/>
      <c r="J1548" s="66">
        <v>397555</v>
      </c>
      <c r="L1548" s="36">
        <v>402355</v>
      </c>
      <c r="N1548" s="36">
        <v>422263</v>
      </c>
    </row>
    <row r="1549" spans="1:14" ht="15" customHeight="1" x14ac:dyDescent="0.25">
      <c r="A1549" s="76" t="s">
        <v>563</v>
      </c>
      <c r="E1549" s="35" t="s">
        <v>564</v>
      </c>
      <c r="H1549" s="66">
        <v>5000</v>
      </c>
      <c r="I1549" s="40"/>
      <c r="J1549" s="66">
        <v>5000</v>
      </c>
      <c r="L1549" s="36">
        <v>9500</v>
      </c>
      <c r="N1549" s="36">
        <v>7000</v>
      </c>
    </row>
    <row r="1550" spans="1:14" ht="15" customHeight="1" x14ac:dyDescent="0.25">
      <c r="A1550" s="76" t="s">
        <v>565</v>
      </c>
      <c r="E1550" s="35" t="s">
        <v>566</v>
      </c>
      <c r="H1550" s="66">
        <v>27500</v>
      </c>
      <c r="I1550" s="40"/>
      <c r="J1550" s="66">
        <v>27500</v>
      </c>
      <c r="L1550" s="36">
        <v>27500</v>
      </c>
      <c r="N1550" s="36">
        <v>27500</v>
      </c>
    </row>
    <row r="1551" spans="1:14" ht="15" customHeight="1" x14ac:dyDescent="0.25">
      <c r="A1551" s="76" t="s">
        <v>567</v>
      </c>
      <c r="E1551" s="35" t="s">
        <v>568</v>
      </c>
      <c r="H1551" s="66">
        <v>0</v>
      </c>
      <c r="I1551" s="40"/>
      <c r="J1551" s="66">
        <v>0</v>
      </c>
      <c r="L1551" s="36">
        <v>0</v>
      </c>
      <c r="N1551" s="36">
        <v>0</v>
      </c>
    </row>
    <row r="1552" spans="1:14" ht="15" customHeight="1" x14ac:dyDescent="0.25">
      <c r="A1552" s="76" t="s">
        <v>569</v>
      </c>
      <c r="E1552" s="35" t="s">
        <v>255</v>
      </c>
      <c r="H1552" s="66">
        <v>5600</v>
      </c>
      <c r="I1552" s="40"/>
      <c r="J1552" s="66">
        <v>5600</v>
      </c>
      <c r="L1552" s="36">
        <v>5600</v>
      </c>
      <c r="N1552" s="36">
        <v>5600</v>
      </c>
    </row>
    <row r="1553" spans="1:14" ht="15" customHeight="1" x14ac:dyDescent="0.25">
      <c r="E1553" s="35" t="s">
        <v>92</v>
      </c>
      <c r="H1553" s="66">
        <v>0</v>
      </c>
      <c r="I1553" s="40"/>
      <c r="J1553" s="66">
        <v>0</v>
      </c>
      <c r="N1553" s="36"/>
    </row>
    <row r="1554" spans="1:14" ht="15" customHeight="1" x14ac:dyDescent="0.25">
      <c r="E1554" s="35" t="s">
        <v>570</v>
      </c>
      <c r="H1554" s="66"/>
      <c r="I1554" s="40"/>
      <c r="J1554" s="66">
        <v>0</v>
      </c>
      <c r="N1554" s="36">
        <v>0</v>
      </c>
    </row>
    <row r="1555" spans="1:14" ht="15" customHeight="1" x14ac:dyDescent="0.25">
      <c r="A1555" s="35" t="s">
        <v>571</v>
      </c>
      <c r="E1555" s="35" t="s">
        <v>572</v>
      </c>
      <c r="H1555" s="66">
        <v>0</v>
      </c>
      <c r="I1555" s="40"/>
      <c r="J1555" s="66">
        <v>0</v>
      </c>
      <c r="N1555" s="36"/>
    </row>
    <row r="1556" spans="1:14" ht="15" customHeight="1" x14ac:dyDescent="0.25">
      <c r="A1556" s="76" t="s">
        <v>573</v>
      </c>
      <c r="E1556" s="35" t="s">
        <v>574</v>
      </c>
      <c r="H1556" s="67">
        <v>151613</v>
      </c>
      <c r="I1556" s="40"/>
      <c r="J1556" s="67">
        <v>175180</v>
      </c>
      <c r="L1556" s="43">
        <v>230000</v>
      </c>
      <c r="N1556" s="43">
        <v>175000</v>
      </c>
    </row>
    <row r="1557" spans="1:14" ht="15" customHeight="1" x14ac:dyDescent="0.25">
      <c r="H1557" s="36"/>
      <c r="J1557" s="36"/>
      <c r="N1557" s="36"/>
    </row>
    <row r="1558" spans="1:14" ht="15" customHeight="1" x14ac:dyDescent="0.25">
      <c r="E1558" s="35" t="s">
        <v>95</v>
      </c>
      <c r="H1558" s="41">
        <f>SUM(H1548:H1557)</f>
        <v>581987</v>
      </c>
      <c r="J1558" s="41">
        <f>SUM(J1548:J1557)</f>
        <v>610835</v>
      </c>
      <c r="L1558" s="41">
        <f>SUM(L1548:L1557)</f>
        <v>674955</v>
      </c>
      <c r="N1558" s="41">
        <f>SUM(N1548:N1557)</f>
        <v>637363</v>
      </c>
    </row>
    <row r="1559" spans="1:14" ht="15" customHeight="1" x14ac:dyDescent="0.25">
      <c r="H1559" s="36"/>
      <c r="J1559" s="36"/>
      <c r="N1559" s="36"/>
    </row>
    <row r="1560" spans="1:14" ht="15" customHeight="1" x14ac:dyDescent="0.25">
      <c r="E1560" s="35" t="s">
        <v>96</v>
      </c>
      <c r="H1560" s="36"/>
      <c r="J1560" s="36"/>
      <c r="N1560" s="36"/>
    </row>
    <row r="1561" spans="1:14" ht="15" customHeight="1" x14ac:dyDescent="0.25">
      <c r="F1561" s="35" t="s">
        <v>97</v>
      </c>
      <c r="H1561" s="36">
        <f>SUM(H1545-H1558)</f>
        <v>28848</v>
      </c>
      <c r="I1561" s="35" t="s">
        <v>11</v>
      </c>
      <c r="J1561" s="36">
        <f>SUM(J1545-J1558)</f>
        <v>0</v>
      </c>
      <c r="K1561" s="35" t="s">
        <v>11</v>
      </c>
      <c r="L1561" s="36">
        <f>SUM(L1545-L1558)</f>
        <v>12173</v>
      </c>
      <c r="N1561" s="36">
        <f>SUM(N1545-N1558)</f>
        <v>0</v>
      </c>
    </row>
    <row r="1562" spans="1:14" ht="15" customHeight="1" x14ac:dyDescent="0.25">
      <c r="H1562" s="36"/>
      <c r="J1562" s="36"/>
      <c r="N1562" s="36"/>
    </row>
    <row r="1563" spans="1:14" ht="15" customHeight="1" x14ac:dyDescent="0.25">
      <c r="A1563" s="35" t="s">
        <v>575</v>
      </c>
      <c r="D1563" s="35" t="s">
        <v>111</v>
      </c>
      <c r="H1563" s="41">
        <v>312311</v>
      </c>
      <c r="J1563" s="41">
        <f>H1565</f>
        <v>341159</v>
      </c>
      <c r="L1563" s="41">
        <f>H1565</f>
        <v>341159</v>
      </c>
      <c r="N1563" s="41">
        <f>L1565</f>
        <v>353332</v>
      </c>
    </row>
    <row r="1564" spans="1:14" ht="15" customHeight="1" x14ac:dyDescent="0.25">
      <c r="H1564" s="36"/>
      <c r="J1564" s="36"/>
      <c r="N1564" s="36"/>
    </row>
    <row r="1565" spans="1:14" ht="15" customHeight="1" thickBot="1" x14ac:dyDescent="0.3">
      <c r="D1565" s="35" t="s">
        <v>112</v>
      </c>
      <c r="G1565" s="39" t="s">
        <v>9</v>
      </c>
      <c r="H1565" s="44">
        <f>SUM(H1561:H1564)</f>
        <v>341159</v>
      </c>
      <c r="I1565" s="40" t="s">
        <v>9</v>
      </c>
      <c r="J1565" s="44">
        <f>SUM(J1561:J1564)</f>
        <v>341159</v>
      </c>
      <c r="K1565" s="40" t="s">
        <v>9</v>
      </c>
      <c r="L1565" s="44">
        <f>SUM(L1561:L1564)</f>
        <v>353332</v>
      </c>
      <c r="M1565" s="40" t="s">
        <v>9</v>
      </c>
      <c r="N1565" s="44">
        <f>SUM(N1561:N1564)</f>
        <v>353332</v>
      </c>
    </row>
    <row r="1566" spans="1:14" ht="15" customHeight="1" thickTop="1" x14ac:dyDescent="0.25">
      <c r="G1566" s="39"/>
      <c r="H1566" s="36"/>
      <c r="I1566" s="40"/>
      <c r="J1566" s="36"/>
      <c r="K1566" s="40"/>
      <c r="M1566" s="40"/>
      <c r="N1566" s="36"/>
    </row>
    <row r="1567" spans="1:14" ht="15" customHeight="1" x14ac:dyDescent="0.25">
      <c r="G1567" s="39"/>
      <c r="H1567" s="36"/>
      <c r="I1567" s="40"/>
      <c r="J1567" s="36"/>
      <c r="K1567" s="40"/>
      <c r="M1567" s="40"/>
      <c r="N1567" s="36"/>
    </row>
    <row r="1568" spans="1:14" ht="15" customHeight="1" x14ac:dyDescent="0.25">
      <c r="G1568" s="39"/>
      <c r="H1568" s="36"/>
      <c r="I1568" s="40"/>
      <c r="J1568" s="36"/>
      <c r="K1568" s="40"/>
      <c r="M1568" s="40"/>
      <c r="N1568" s="36"/>
    </row>
    <row r="1569" spans="4:14" ht="15" customHeight="1" x14ac:dyDescent="0.25">
      <c r="G1569" s="39"/>
      <c r="H1569" s="36"/>
      <c r="I1569" s="40"/>
      <c r="J1569" s="36"/>
      <c r="K1569" s="40"/>
      <c r="M1569" s="40"/>
      <c r="N1569" s="36"/>
    </row>
    <row r="1570" spans="4:14" ht="15" customHeight="1" x14ac:dyDescent="0.25">
      <c r="G1570" s="39"/>
      <c r="H1570" s="36"/>
      <c r="I1570" s="40"/>
      <c r="J1570" s="36"/>
      <c r="K1570" s="40"/>
      <c r="M1570" s="40"/>
      <c r="N1570" s="36"/>
    </row>
    <row r="1571" spans="4:14" ht="15" customHeight="1" x14ac:dyDescent="0.25">
      <c r="G1571" s="39"/>
      <c r="H1571" s="36"/>
      <c r="I1571" s="40"/>
      <c r="J1571" s="36"/>
      <c r="K1571" s="40"/>
      <c r="M1571" s="40"/>
      <c r="N1571" s="36"/>
    </row>
    <row r="1572" spans="4:14" ht="15" customHeight="1" x14ac:dyDescent="0.25">
      <c r="G1572" s="39"/>
      <c r="H1572" s="36"/>
      <c r="I1572" s="40"/>
      <c r="J1572" s="36"/>
      <c r="K1572" s="40"/>
      <c r="M1572" s="40"/>
      <c r="N1572" s="36"/>
    </row>
    <row r="1573" spans="4:14" ht="15" customHeight="1" x14ac:dyDescent="0.25">
      <c r="G1573" s="39"/>
      <c r="H1573" s="36"/>
      <c r="I1573" s="40"/>
      <c r="J1573" s="36"/>
      <c r="K1573" s="40"/>
      <c r="M1573" s="40"/>
      <c r="N1573" s="36"/>
    </row>
    <row r="1574" spans="4:14" ht="15" customHeight="1" x14ac:dyDescent="0.25">
      <c r="G1574" s="39"/>
      <c r="H1574" s="36"/>
      <c r="I1574" s="40"/>
      <c r="J1574" s="36"/>
      <c r="K1574" s="40"/>
      <c r="M1574" s="40"/>
      <c r="N1574" s="36"/>
    </row>
    <row r="1575" spans="4:14" ht="15" customHeight="1" x14ac:dyDescent="0.25">
      <c r="G1575" s="39"/>
      <c r="H1575" s="36"/>
      <c r="I1575" s="40"/>
      <c r="J1575" s="36"/>
      <c r="K1575" s="40"/>
      <c r="M1575" s="40"/>
      <c r="N1575" s="36"/>
    </row>
    <row r="1576" spans="4:14" ht="15" customHeight="1" x14ac:dyDescent="0.25">
      <c r="G1576" s="39"/>
      <c r="H1576" s="36"/>
      <c r="I1576" s="40"/>
      <c r="J1576" s="36"/>
      <c r="K1576" s="40"/>
      <c r="M1576" s="40"/>
      <c r="N1576" s="36"/>
    </row>
    <row r="1577" spans="4:14" ht="15" customHeight="1" x14ac:dyDescent="0.25">
      <c r="G1577" s="39"/>
      <c r="H1577" s="36"/>
      <c r="I1577" s="40"/>
      <c r="J1577" s="36"/>
      <c r="K1577" s="40"/>
      <c r="M1577" s="40"/>
      <c r="N1577" s="36"/>
    </row>
    <row r="1578" spans="4:14" ht="15" customHeight="1" x14ac:dyDescent="0.25">
      <c r="G1578" s="39"/>
      <c r="H1578" s="36"/>
      <c r="I1578" s="40"/>
      <c r="J1578" s="36"/>
      <c r="K1578" s="40"/>
      <c r="M1578" s="40"/>
      <c r="N1578" s="36"/>
    </row>
    <row r="1579" spans="4:14" ht="15" customHeight="1" x14ac:dyDescent="0.25">
      <c r="G1579" s="39"/>
      <c r="H1579" s="36"/>
      <c r="I1579" s="40"/>
      <c r="J1579" s="36"/>
      <c r="K1579" s="40"/>
      <c r="M1579" s="40"/>
      <c r="N1579" s="36"/>
    </row>
    <row r="1580" spans="4:14" ht="15" customHeight="1" x14ac:dyDescent="0.25">
      <c r="G1580" s="39"/>
      <c r="H1580" s="36"/>
      <c r="I1580" s="40"/>
      <c r="J1580" s="36"/>
      <c r="K1580" s="40"/>
      <c r="M1580" s="40"/>
      <c r="N1580" s="36"/>
    </row>
    <row r="1581" spans="4:14" ht="15" customHeight="1" x14ac:dyDescent="0.25">
      <c r="G1581" s="39"/>
      <c r="H1581" s="36"/>
      <c r="I1581" s="40"/>
      <c r="J1581" s="36"/>
      <c r="K1581" s="40"/>
      <c r="M1581" s="40"/>
      <c r="N1581" s="36"/>
    </row>
    <row r="1582" spans="4:14" ht="15" customHeight="1" x14ac:dyDescent="0.25">
      <c r="G1582" s="39"/>
      <c r="H1582" s="36"/>
      <c r="I1582" s="40"/>
      <c r="J1582" s="36"/>
      <c r="K1582" s="40"/>
      <c r="M1582" s="40"/>
      <c r="N1582" s="36"/>
    </row>
    <row r="1583" spans="4:14" ht="15" customHeight="1" x14ac:dyDescent="0.25">
      <c r="D1583" s="84">
        <v>30</v>
      </c>
      <c r="E1583" s="84"/>
      <c r="F1583" s="84"/>
      <c r="G1583" s="84"/>
      <c r="H1583" s="84"/>
      <c r="I1583" s="84"/>
      <c r="J1583" s="84"/>
      <c r="K1583" s="84"/>
      <c r="L1583" s="84"/>
      <c r="M1583" s="84"/>
      <c r="N1583" s="84"/>
    </row>
    <row r="1584" spans="4:14" ht="15" customHeight="1" x14ac:dyDescent="0.25">
      <c r="D1584" s="84" t="s">
        <v>0</v>
      </c>
      <c r="E1584" s="84"/>
      <c r="F1584" s="84"/>
      <c r="G1584" s="84"/>
      <c r="H1584" s="84"/>
      <c r="I1584" s="84"/>
      <c r="J1584" s="84"/>
      <c r="K1584" s="84"/>
      <c r="L1584" s="84"/>
      <c r="M1584" s="84"/>
      <c r="N1584" s="84"/>
    </row>
    <row r="1585" spans="1:14" ht="15" customHeight="1" x14ac:dyDescent="0.25"/>
    <row r="1586" spans="1:14" ht="15" customHeight="1" x14ac:dyDescent="0.25">
      <c r="D1586" s="84" t="s">
        <v>576</v>
      </c>
      <c r="E1586" s="84"/>
      <c r="F1586" s="84"/>
      <c r="G1586" s="84"/>
      <c r="H1586" s="84"/>
      <c r="I1586" s="84"/>
      <c r="J1586" s="84"/>
      <c r="K1586" s="84"/>
      <c r="L1586" s="84"/>
      <c r="M1586" s="84"/>
      <c r="N1586" s="84"/>
    </row>
    <row r="1587" spans="1:14" ht="15" customHeight="1" x14ac:dyDescent="0.25"/>
    <row r="1588" spans="1:14" ht="15" customHeight="1" x14ac:dyDescent="0.25">
      <c r="D1588" s="84" t="s">
        <v>114</v>
      </c>
      <c r="E1588" s="84"/>
      <c r="F1588" s="84"/>
      <c r="G1588" s="84"/>
      <c r="H1588" s="84"/>
      <c r="I1588" s="84"/>
      <c r="J1588" s="84"/>
      <c r="K1588" s="84"/>
      <c r="L1588" s="84"/>
      <c r="M1588" s="84"/>
      <c r="N1588" s="84"/>
    </row>
    <row r="1589" spans="1:14" ht="15" customHeight="1" x14ac:dyDescent="0.25"/>
    <row r="1590" spans="1:14" ht="15" customHeight="1" x14ac:dyDescent="0.25">
      <c r="D1590" s="84" t="s">
        <v>115</v>
      </c>
      <c r="E1590" s="84"/>
      <c r="F1590" s="84"/>
      <c r="G1590" s="84"/>
      <c r="H1590" s="84"/>
      <c r="I1590" s="84"/>
      <c r="J1590" s="84"/>
      <c r="K1590" s="84"/>
      <c r="L1590" s="84"/>
      <c r="M1590" s="84"/>
      <c r="N1590" s="84"/>
    </row>
    <row r="1591" spans="1:14" ht="15" customHeight="1" x14ac:dyDescent="0.25"/>
    <row r="1593" spans="1:14" x14ac:dyDescent="0.25">
      <c r="H1593" s="69">
        <v>2022</v>
      </c>
      <c r="J1593" s="69">
        <v>2023</v>
      </c>
      <c r="K1593" s="69"/>
      <c r="L1593" s="69">
        <v>2023</v>
      </c>
      <c r="N1593" s="69">
        <v>2024</v>
      </c>
    </row>
    <row r="1594" spans="1:14" x14ac:dyDescent="0.25">
      <c r="H1594" s="69" t="s">
        <v>4</v>
      </c>
      <c r="J1594" s="69" t="s">
        <v>5</v>
      </c>
      <c r="K1594" s="69"/>
      <c r="L1594" s="38" t="s">
        <v>4</v>
      </c>
      <c r="M1594" s="84" t="s">
        <v>5</v>
      </c>
      <c r="N1594" s="84"/>
    </row>
    <row r="1597" spans="1:14" x14ac:dyDescent="0.25">
      <c r="D1597" s="35" t="s">
        <v>6</v>
      </c>
    </row>
    <row r="1598" spans="1:14" x14ac:dyDescent="0.25">
      <c r="A1598" s="76" t="s">
        <v>577</v>
      </c>
      <c r="E1598" s="35" t="s">
        <v>8</v>
      </c>
      <c r="G1598" s="39" t="s">
        <v>9</v>
      </c>
      <c r="H1598" s="66">
        <v>415000</v>
      </c>
      <c r="I1598" s="40" t="s">
        <v>9</v>
      </c>
      <c r="J1598" s="66">
        <v>451000</v>
      </c>
      <c r="K1598" s="40" t="s">
        <v>9</v>
      </c>
      <c r="L1598" s="36">
        <v>451000</v>
      </c>
      <c r="M1598" s="40" t="s">
        <v>9</v>
      </c>
      <c r="N1598" s="36">
        <v>478000</v>
      </c>
    </row>
    <row r="1599" spans="1:14" x14ac:dyDescent="0.25">
      <c r="A1599" s="76" t="s">
        <v>578</v>
      </c>
      <c r="E1599" s="35" t="s">
        <v>70</v>
      </c>
      <c r="H1599" s="66">
        <v>2000</v>
      </c>
      <c r="I1599" s="40"/>
      <c r="J1599" s="66">
        <v>2000</v>
      </c>
      <c r="L1599" s="36">
        <v>500</v>
      </c>
      <c r="N1599" s="36">
        <v>1000</v>
      </c>
    </row>
    <row r="1600" spans="1:14" x14ac:dyDescent="0.25">
      <c r="A1600" s="76" t="s">
        <v>579</v>
      </c>
      <c r="E1600" s="35" t="s">
        <v>45</v>
      </c>
      <c r="H1600" s="67">
        <v>0</v>
      </c>
      <c r="I1600" s="40"/>
      <c r="J1600" s="67">
        <v>0</v>
      </c>
      <c r="L1600" s="41"/>
      <c r="N1600" s="41"/>
    </row>
    <row r="1601" spans="1:14" x14ac:dyDescent="0.25">
      <c r="H1601" s="36"/>
      <c r="J1601" s="36"/>
      <c r="N1601" s="36"/>
    </row>
    <row r="1602" spans="1:14" x14ac:dyDescent="0.25">
      <c r="E1602" s="35" t="s">
        <v>85</v>
      </c>
      <c r="H1602" s="43">
        <f>SUM(H1598:H1601)</f>
        <v>417000</v>
      </c>
      <c r="J1602" s="43">
        <f>SUM(J1598:J1601)</f>
        <v>453000</v>
      </c>
      <c r="L1602" s="43">
        <f>SUM(L1598:L1601)</f>
        <v>451500</v>
      </c>
      <c r="N1602" s="43">
        <f>SUM(N1598:N1601)</f>
        <v>479000</v>
      </c>
    </row>
    <row r="1603" spans="1:14" x14ac:dyDescent="0.25">
      <c r="H1603" s="36"/>
      <c r="J1603" s="36"/>
      <c r="N1603" s="36"/>
    </row>
    <row r="1604" spans="1:14" x14ac:dyDescent="0.25">
      <c r="D1604" s="35" t="s">
        <v>88</v>
      </c>
      <c r="H1604" s="36"/>
      <c r="J1604" s="36"/>
      <c r="N1604" s="36"/>
    </row>
    <row r="1605" spans="1:14" x14ac:dyDescent="0.25">
      <c r="A1605" s="76" t="s">
        <v>580</v>
      </c>
      <c r="E1605" s="35" t="s">
        <v>581</v>
      </c>
      <c r="H1605" s="67">
        <v>440635</v>
      </c>
      <c r="I1605" s="40"/>
      <c r="J1605" s="67">
        <v>453000</v>
      </c>
      <c r="L1605" s="43">
        <v>465000</v>
      </c>
      <c r="N1605" s="43">
        <v>479000</v>
      </c>
    </row>
    <row r="1606" spans="1:14" x14ac:dyDescent="0.25">
      <c r="H1606" s="36"/>
      <c r="J1606" s="36"/>
      <c r="N1606" s="36"/>
    </row>
    <row r="1607" spans="1:14" x14ac:dyDescent="0.25">
      <c r="F1607" s="35" t="s">
        <v>95</v>
      </c>
      <c r="H1607" s="43">
        <f>SUM(H1605:H1606)</f>
        <v>440635</v>
      </c>
      <c r="J1607" s="43">
        <f>SUM(J1605:J1606)</f>
        <v>453000</v>
      </c>
      <c r="L1607" s="43">
        <f>SUM(L1605:L1606)</f>
        <v>465000</v>
      </c>
      <c r="N1607" s="43">
        <f>SUM(N1605:N1606)</f>
        <v>479000</v>
      </c>
    </row>
    <row r="1608" spans="1:14" x14ac:dyDescent="0.25">
      <c r="H1608" s="36"/>
      <c r="J1608" s="36"/>
      <c r="N1608" s="36"/>
    </row>
    <row r="1609" spans="1:14" x14ac:dyDescent="0.25">
      <c r="E1609" s="35" t="s">
        <v>96</v>
      </c>
      <c r="H1609" s="36"/>
      <c r="J1609" s="36"/>
      <c r="N1609" s="36"/>
    </row>
    <row r="1610" spans="1:14" x14ac:dyDescent="0.25">
      <c r="F1610" s="35" t="s">
        <v>97</v>
      </c>
      <c r="H1610" s="36">
        <f>SUM(H1602-H1607)</f>
        <v>-23635</v>
      </c>
      <c r="J1610" s="36">
        <f>J1602-J1607</f>
        <v>0</v>
      </c>
      <c r="L1610" s="36">
        <f>L1602-L1607</f>
        <v>-13500</v>
      </c>
      <c r="N1610" s="36">
        <f>N1602-N1607</f>
        <v>0</v>
      </c>
    </row>
    <row r="1611" spans="1:14" x14ac:dyDescent="0.25">
      <c r="H1611" s="36"/>
      <c r="J1611" s="36"/>
      <c r="N1611" s="36"/>
    </row>
    <row r="1612" spans="1:14" x14ac:dyDescent="0.25">
      <c r="A1612" s="35" t="s">
        <v>582</v>
      </c>
      <c r="D1612" s="35" t="s">
        <v>111</v>
      </c>
      <c r="H1612" s="41">
        <v>305205</v>
      </c>
      <c r="J1612" s="41">
        <f>H1614</f>
        <v>281570</v>
      </c>
      <c r="L1612" s="41">
        <f>H1614</f>
        <v>281570</v>
      </c>
      <c r="N1612" s="41">
        <f>L1614</f>
        <v>268070</v>
      </c>
    </row>
    <row r="1613" spans="1:14" x14ac:dyDescent="0.25">
      <c r="H1613" s="36"/>
      <c r="J1613" s="36"/>
      <c r="N1613" s="36"/>
    </row>
    <row r="1614" spans="1:14" ht="13.8" thickBot="1" x14ac:dyDescent="0.3">
      <c r="D1614" s="35" t="s">
        <v>112</v>
      </c>
      <c r="G1614" s="39" t="s">
        <v>9</v>
      </c>
      <c r="H1614" s="44">
        <f>SUM(H1610:H1612)</f>
        <v>281570</v>
      </c>
      <c r="I1614" s="40" t="s">
        <v>9</v>
      </c>
      <c r="J1614" s="44">
        <f>SUM(J1610:J1612)</f>
        <v>281570</v>
      </c>
      <c r="K1614" s="40" t="s">
        <v>9</v>
      </c>
      <c r="L1614" s="44">
        <f>SUM(L1610:L1612)</f>
        <v>268070</v>
      </c>
      <c r="M1614" s="40" t="s">
        <v>9</v>
      </c>
      <c r="N1614" s="44">
        <f>SUM(N1610:N1612)</f>
        <v>268070</v>
      </c>
    </row>
    <row r="1615" spans="1:14" ht="13.8" thickTop="1" x14ac:dyDescent="0.25">
      <c r="G1615" s="39"/>
      <c r="H1615" s="36"/>
      <c r="I1615" s="40"/>
      <c r="J1615" s="36"/>
      <c r="K1615" s="40"/>
      <c r="M1615" s="40"/>
      <c r="N1615" s="36"/>
    </row>
    <row r="1616" spans="1:14" x14ac:dyDescent="0.25">
      <c r="G1616" s="39"/>
      <c r="H1616" s="36"/>
      <c r="I1616" s="40"/>
      <c r="J1616" s="36"/>
      <c r="K1616" s="40"/>
      <c r="M1616" s="40"/>
      <c r="N1616" s="36"/>
    </row>
    <row r="1617" spans="7:14" x14ac:dyDescent="0.25">
      <c r="G1617" s="39"/>
      <c r="H1617" s="36"/>
      <c r="I1617" s="40"/>
      <c r="J1617" s="36"/>
      <c r="K1617" s="40"/>
      <c r="M1617" s="40"/>
      <c r="N1617" s="36"/>
    </row>
    <row r="1618" spans="7:14" x14ac:dyDescent="0.25">
      <c r="G1618" s="39"/>
      <c r="H1618" s="36"/>
      <c r="I1618" s="40"/>
      <c r="J1618" s="36"/>
      <c r="K1618" s="40"/>
      <c r="M1618" s="40"/>
      <c r="N1618" s="36"/>
    </row>
    <row r="1619" spans="7:14" x14ac:dyDescent="0.25">
      <c r="G1619" s="39"/>
      <c r="H1619" s="36"/>
      <c r="I1619" s="40"/>
      <c r="J1619" s="36"/>
      <c r="K1619" s="40"/>
      <c r="M1619" s="40"/>
      <c r="N1619" s="36"/>
    </row>
    <row r="1620" spans="7:14" x14ac:dyDescent="0.25">
      <c r="G1620" s="39"/>
      <c r="H1620" s="36"/>
      <c r="I1620" s="40"/>
      <c r="J1620" s="36"/>
      <c r="K1620" s="40"/>
      <c r="M1620" s="40"/>
      <c r="N1620" s="36"/>
    </row>
    <row r="1621" spans="7:14" x14ac:dyDescent="0.25">
      <c r="G1621" s="39"/>
      <c r="H1621" s="36"/>
      <c r="I1621" s="40"/>
      <c r="J1621" s="36"/>
      <c r="K1621" s="40"/>
      <c r="M1621" s="40"/>
      <c r="N1621" s="36"/>
    </row>
    <row r="1622" spans="7:14" x14ac:dyDescent="0.25">
      <c r="G1622" s="39"/>
      <c r="H1622" s="36"/>
      <c r="I1622" s="40"/>
      <c r="J1622" s="36"/>
      <c r="K1622" s="40"/>
      <c r="M1622" s="40"/>
      <c r="N1622" s="36"/>
    </row>
    <row r="1623" spans="7:14" x14ac:dyDescent="0.25">
      <c r="G1623" s="39"/>
      <c r="H1623" s="36"/>
      <c r="I1623" s="40"/>
      <c r="J1623" s="36"/>
      <c r="K1623" s="40"/>
      <c r="M1623" s="40"/>
      <c r="N1623" s="36"/>
    </row>
    <row r="1624" spans="7:14" x14ac:dyDescent="0.25">
      <c r="G1624" s="39"/>
      <c r="H1624" s="36"/>
      <c r="I1624" s="40"/>
      <c r="J1624" s="36"/>
      <c r="K1624" s="40"/>
      <c r="M1624" s="40"/>
      <c r="N1624" s="36"/>
    </row>
    <row r="1625" spans="7:14" x14ac:dyDescent="0.25">
      <c r="G1625" s="39"/>
      <c r="H1625" s="36"/>
      <c r="I1625" s="40"/>
      <c r="J1625" s="36"/>
      <c r="K1625" s="40"/>
      <c r="M1625" s="40"/>
      <c r="N1625" s="36"/>
    </row>
    <row r="1626" spans="7:14" x14ac:dyDescent="0.25">
      <c r="G1626" s="39"/>
      <c r="H1626" s="36"/>
      <c r="I1626" s="40"/>
      <c r="J1626" s="36"/>
      <c r="K1626" s="40"/>
      <c r="M1626" s="40"/>
      <c r="N1626" s="36"/>
    </row>
    <row r="1627" spans="7:14" x14ac:dyDescent="0.25">
      <c r="G1627" s="39"/>
      <c r="H1627" s="36"/>
      <c r="I1627" s="40"/>
      <c r="J1627" s="36"/>
      <c r="K1627" s="40"/>
      <c r="M1627" s="40"/>
      <c r="N1627" s="36"/>
    </row>
    <row r="1628" spans="7:14" x14ac:dyDescent="0.25">
      <c r="G1628" s="39"/>
      <c r="H1628" s="36"/>
      <c r="I1628" s="40"/>
      <c r="J1628" s="36"/>
      <c r="K1628" s="40"/>
      <c r="M1628" s="40"/>
      <c r="N1628" s="36"/>
    </row>
    <row r="1629" spans="7:14" x14ac:dyDescent="0.25">
      <c r="G1629" s="39"/>
      <c r="H1629" s="36"/>
      <c r="I1629" s="40"/>
      <c r="J1629" s="36"/>
      <c r="K1629" s="40"/>
      <c r="M1629" s="40"/>
      <c r="N1629" s="36"/>
    </row>
    <row r="1630" spans="7:14" x14ac:dyDescent="0.25">
      <c r="G1630" s="39"/>
      <c r="H1630" s="36"/>
      <c r="I1630" s="40"/>
      <c r="J1630" s="36"/>
      <c r="K1630" s="40"/>
      <c r="M1630" s="40"/>
      <c r="N1630" s="36"/>
    </row>
    <row r="1631" spans="7:14" x14ac:dyDescent="0.25">
      <c r="G1631" s="39"/>
      <c r="H1631" s="36"/>
      <c r="I1631" s="40"/>
      <c r="J1631" s="36"/>
      <c r="K1631" s="40"/>
      <c r="M1631" s="40"/>
      <c r="N1631" s="36"/>
    </row>
    <row r="1632" spans="7:14" x14ac:dyDescent="0.25">
      <c r="G1632" s="39"/>
      <c r="H1632" s="36"/>
      <c r="I1632" s="40"/>
      <c r="J1632" s="36"/>
      <c r="K1632" s="40"/>
      <c r="M1632" s="40"/>
      <c r="N1632" s="36"/>
    </row>
    <row r="1633" spans="4:14" x14ac:dyDescent="0.25">
      <c r="G1633" s="39"/>
      <c r="H1633" s="36"/>
      <c r="I1633" s="40"/>
      <c r="J1633" s="36"/>
      <c r="K1633" s="40"/>
      <c r="M1633" s="40"/>
      <c r="N1633" s="36"/>
    </row>
    <row r="1634" spans="4:14" x14ac:dyDescent="0.25">
      <c r="G1634" s="39"/>
      <c r="H1634" s="36"/>
      <c r="I1634" s="40"/>
      <c r="J1634" s="36"/>
      <c r="K1634" s="40"/>
      <c r="M1634" s="40"/>
      <c r="N1634" s="36"/>
    </row>
    <row r="1635" spans="4:14" x14ac:dyDescent="0.25">
      <c r="G1635" s="39"/>
      <c r="H1635" s="36"/>
      <c r="I1635" s="40"/>
      <c r="J1635" s="36"/>
      <c r="K1635" s="40"/>
      <c r="M1635" s="40"/>
      <c r="N1635" s="36"/>
    </row>
    <row r="1636" spans="4:14" x14ac:dyDescent="0.25">
      <c r="G1636" s="39"/>
      <c r="H1636" s="36"/>
      <c r="I1636" s="40"/>
      <c r="J1636" s="36"/>
      <c r="K1636" s="40"/>
      <c r="M1636" s="40"/>
      <c r="N1636" s="36"/>
    </row>
    <row r="1637" spans="4:14" x14ac:dyDescent="0.25">
      <c r="G1637" s="39"/>
      <c r="H1637" s="36"/>
      <c r="I1637" s="40"/>
      <c r="J1637" s="36"/>
      <c r="K1637" s="40"/>
      <c r="M1637" s="40"/>
      <c r="N1637" s="36"/>
    </row>
    <row r="1638" spans="4:14" x14ac:dyDescent="0.25">
      <c r="G1638" s="39"/>
      <c r="H1638" s="36"/>
      <c r="I1638" s="40"/>
      <c r="J1638" s="36"/>
      <c r="K1638" s="40"/>
      <c r="M1638" s="40"/>
      <c r="N1638" s="36"/>
    </row>
    <row r="1639" spans="4:14" x14ac:dyDescent="0.25">
      <c r="G1639" s="39"/>
      <c r="H1639" s="36"/>
      <c r="I1639" s="40"/>
      <c r="J1639" s="36"/>
      <c r="K1639" s="40"/>
      <c r="M1639" s="40"/>
      <c r="N1639" s="36"/>
    </row>
    <row r="1640" spans="4:14" x14ac:dyDescent="0.25">
      <c r="G1640" s="39"/>
      <c r="H1640" s="36"/>
      <c r="I1640" s="40"/>
      <c r="J1640" s="36"/>
      <c r="K1640" s="40"/>
      <c r="M1640" s="40"/>
      <c r="N1640" s="36"/>
    </row>
    <row r="1641" spans="4:14" x14ac:dyDescent="0.25">
      <c r="G1641" s="39"/>
      <c r="H1641" s="36"/>
      <c r="I1641" s="40"/>
      <c r="J1641" s="36"/>
      <c r="K1641" s="40"/>
      <c r="M1641" s="40"/>
      <c r="N1641" s="36"/>
    </row>
    <row r="1642" spans="4:14" x14ac:dyDescent="0.25">
      <c r="G1642" s="39"/>
      <c r="H1642" s="36"/>
      <c r="I1642" s="40"/>
      <c r="J1642" s="36"/>
      <c r="K1642" s="40"/>
      <c r="M1642" s="40"/>
      <c r="N1642" s="36"/>
    </row>
    <row r="1643" spans="4:14" x14ac:dyDescent="0.25">
      <c r="G1643" s="39"/>
      <c r="H1643" s="36"/>
      <c r="I1643" s="40"/>
      <c r="J1643" s="36"/>
      <c r="K1643" s="40"/>
      <c r="M1643" s="40"/>
      <c r="N1643" s="36"/>
    </row>
    <row r="1644" spans="4:14" x14ac:dyDescent="0.25">
      <c r="G1644" s="39"/>
      <c r="H1644" s="36"/>
      <c r="I1644" s="40"/>
      <c r="J1644" s="36"/>
      <c r="K1644" s="40"/>
      <c r="M1644" s="40"/>
      <c r="N1644" s="36"/>
    </row>
    <row r="1645" spans="4:14" x14ac:dyDescent="0.25">
      <c r="G1645" s="39"/>
      <c r="H1645" s="36"/>
      <c r="I1645" s="40"/>
      <c r="J1645" s="36"/>
      <c r="K1645" s="40"/>
      <c r="M1645" s="40"/>
      <c r="N1645" s="36"/>
    </row>
    <row r="1646" spans="4:14" x14ac:dyDescent="0.25">
      <c r="G1646" s="39"/>
      <c r="H1646" s="36"/>
      <c r="I1646" s="40"/>
      <c r="J1646" s="36"/>
      <c r="K1646" s="40"/>
      <c r="M1646" s="40"/>
      <c r="N1646" s="36"/>
    </row>
    <row r="1648" spans="4:14" x14ac:dyDescent="0.25">
      <c r="D1648" s="84">
        <v>31</v>
      </c>
      <c r="E1648" s="84"/>
      <c r="F1648" s="84"/>
      <c r="G1648" s="84"/>
      <c r="H1648" s="84"/>
      <c r="I1648" s="84"/>
      <c r="J1648" s="84"/>
      <c r="K1648" s="84"/>
      <c r="L1648" s="84"/>
      <c r="M1648" s="84"/>
      <c r="N1648" s="84"/>
    </row>
    <row r="1649" spans="1:14" x14ac:dyDescent="0.25">
      <c r="D1649" s="84" t="s">
        <v>0</v>
      </c>
      <c r="E1649" s="84"/>
      <c r="F1649" s="84"/>
      <c r="G1649" s="84"/>
      <c r="H1649" s="84"/>
      <c r="I1649" s="84"/>
      <c r="J1649" s="84"/>
      <c r="K1649" s="84"/>
      <c r="L1649" s="84"/>
      <c r="M1649" s="84"/>
      <c r="N1649" s="84"/>
    </row>
    <row r="1651" spans="1:14" x14ac:dyDescent="0.25">
      <c r="D1651" s="84" t="s">
        <v>583</v>
      </c>
      <c r="E1651" s="84"/>
      <c r="F1651" s="84"/>
      <c r="G1651" s="84"/>
      <c r="H1651" s="84"/>
      <c r="I1651" s="84"/>
      <c r="J1651" s="84"/>
      <c r="K1651" s="84"/>
      <c r="L1651" s="84"/>
      <c r="M1651" s="84"/>
      <c r="N1651" s="84"/>
    </row>
    <row r="1653" spans="1:14" x14ac:dyDescent="0.25">
      <c r="D1653" s="84" t="s">
        <v>114</v>
      </c>
      <c r="E1653" s="84"/>
      <c r="F1653" s="84"/>
      <c r="G1653" s="84"/>
      <c r="H1653" s="84"/>
      <c r="I1653" s="84"/>
      <c r="J1653" s="84"/>
      <c r="K1653" s="84"/>
      <c r="L1653" s="84"/>
      <c r="M1653" s="84"/>
      <c r="N1653" s="84"/>
    </row>
    <row r="1655" spans="1:14" x14ac:dyDescent="0.25">
      <c r="D1655" s="84" t="s">
        <v>115</v>
      </c>
      <c r="E1655" s="84"/>
      <c r="F1655" s="84"/>
      <c r="G1655" s="84"/>
      <c r="H1655" s="84"/>
      <c r="I1655" s="84"/>
      <c r="J1655" s="84"/>
      <c r="K1655" s="84"/>
      <c r="L1655" s="84"/>
      <c r="M1655" s="84"/>
      <c r="N1655" s="84"/>
    </row>
    <row r="1658" spans="1:14" x14ac:dyDescent="0.25">
      <c r="H1658" s="69">
        <v>2022</v>
      </c>
      <c r="J1658" s="69">
        <v>2023</v>
      </c>
      <c r="K1658" s="69"/>
      <c r="L1658" s="69">
        <v>2023</v>
      </c>
      <c r="N1658" s="69">
        <v>2024</v>
      </c>
    </row>
    <row r="1659" spans="1:14" x14ac:dyDescent="0.25">
      <c r="H1659" s="69" t="s">
        <v>4</v>
      </c>
      <c r="J1659" s="69" t="s">
        <v>5</v>
      </c>
      <c r="K1659" s="69"/>
      <c r="L1659" s="38" t="s">
        <v>4</v>
      </c>
      <c r="M1659" s="84" t="s">
        <v>5</v>
      </c>
      <c r="N1659" s="84"/>
    </row>
    <row r="1662" spans="1:14" x14ac:dyDescent="0.25">
      <c r="D1662" s="35" t="s">
        <v>6</v>
      </c>
      <c r="H1662" s="36"/>
      <c r="J1662" s="36"/>
      <c r="K1662" s="36"/>
      <c r="N1662" s="36"/>
    </row>
    <row r="1663" spans="1:14" x14ac:dyDescent="0.25">
      <c r="A1663" s="76" t="s">
        <v>584</v>
      </c>
      <c r="E1663" s="35" t="s">
        <v>585</v>
      </c>
      <c r="G1663" s="39" t="s">
        <v>9</v>
      </c>
      <c r="H1663" s="80">
        <v>40000</v>
      </c>
      <c r="I1663" s="40" t="s">
        <v>9</v>
      </c>
      <c r="J1663" s="80">
        <v>60000</v>
      </c>
      <c r="K1663" s="40" t="s">
        <v>9</v>
      </c>
      <c r="L1663" s="36">
        <v>60000</v>
      </c>
      <c r="M1663" s="40" t="s">
        <v>9</v>
      </c>
      <c r="N1663" s="36">
        <v>60000</v>
      </c>
    </row>
    <row r="1664" spans="1:14" x14ac:dyDescent="0.25">
      <c r="A1664" s="35" t="s">
        <v>586</v>
      </c>
      <c r="E1664" s="35" t="s">
        <v>70</v>
      </c>
      <c r="H1664" s="66">
        <v>0</v>
      </c>
      <c r="I1664" s="40"/>
      <c r="J1664" s="66">
        <v>0</v>
      </c>
      <c r="L1664" s="36">
        <v>0</v>
      </c>
      <c r="N1664" s="36">
        <v>0</v>
      </c>
    </row>
    <row r="1665" spans="1:14" x14ac:dyDescent="0.25">
      <c r="E1665" s="35" t="s">
        <v>587</v>
      </c>
      <c r="H1665" s="67">
        <v>7000</v>
      </c>
      <c r="I1665" s="40"/>
      <c r="J1665" s="67">
        <v>7000</v>
      </c>
      <c r="L1665" s="43">
        <v>50000</v>
      </c>
      <c r="N1665" s="43">
        <v>50000</v>
      </c>
    </row>
    <row r="1666" spans="1:14" x14ac:dyDescent="0.25">
      <c r="H1666" s="36"/>
      <c r="J1666" s="36"/>
      <c r="N1666" s="36"/>
    </row>
    <row r="1667" spans="1:14" x14ac:dyDescent="0.25">
      <c r="E1667" s="35" t="s">
        <v>85</v>
      </c>
      <c r="H1667" s="43">
        <f>SUM(H1663:H1666)</f>
        <v>47000</v>
      </c>
      <c r="J1667" s="43">
        <f>SUM(J1663:J1666)</f>
        <v>67000</v>
      </c>
      <c r="L1667" s="43">
        <f>SUM(L1663:L1666)</f>
        <v>110000</v>
      </c>
      <c r="N1667" s="43">
        <f>SUM(N1663:N1666)</f>
        <v>110000</v>
      </c>
    </row>
    <row r="1668" spans="1:14" x14ac:dyDescent="0.25">
      <c r="H1668" s="36"/>
      <c r="J1668" s="36"/>
      <c r="N1668" s="36"/>
    </row>
    <row r="1669" spans="1:14" x14ac:dyDescent="0.25">
      <c r="D1669" s="35" t="s">
        <v>88</v>
      </c>
      <c r="H1669" s="36"/>
      <c r="J1669" s="36"/>
      <c r="N1669" s="36"/>
    </row>
    <row r="1670" spans="1:14" x14ac:dyDescent="0.25">
      <c r="A1670" s="76" t="s">
        <v>588</v>
      </c>
      <c r="E1670" s="35" t="s">
        <v>207</v>
      </c>
      <c r="H1670" s="66">
        <v>27860</v>
      </c>
      <c r="I1670" s="40"/>
      <c r="J1670" s="66">
        <v>27880</v>
      </c>
      <c r="L1670" s="36">
        <v>76800</v>
      </c>
      <c r="N1670" s="36">
        <v>93500</v>
      </c>
    </row>
    <row r="1671" spans="1:14" x14ac:dyDescent="0.25">
      <c r="A1671" s="76"/>
      <c r="E1671" s="35" t="s">
        <v>304</v>
      </c>
      <c r="H1671" s="66"/>
      <c r="I1671" s="40"/>
      <c r="J1671" s="66">
        <v>3500</v>
      </c>
      <c r="L1671" s="36">
        <v>0</v>
      </c>
      <c r="N1671" s="36">
        <v>4000</v>
      </c>
    </row>
    <row r="1672" spans="1:14" x14ac:dyDescent="0.25">
      <c r="A1672" s="76"/>
      <c r="E1672" s="35" t="s">
        <v>589</v>
      </c>
      <c r="H1672" s="66"/>
      <c r="I1672" s="40"/>
      <c r="J1672" s="66">
        <v>15000</v>
      </c>
      <c r="L1672" s="36">
        <v>15000</v>
      </c>
      <c r="N1672" s="36">
        <v>0</v>
      </c>
    </row>
    <row r="1673" spans="1:14" x14ac:dyDescent="0.25">
      <c r="A1673" s="76" t="s">
        <v>590</v>
      </c>
      <c r="E1673" s="35" t="s">
        <v>591</v>
      </c>
      <c r="H1673" s="66">
        <v>0</v>
      </c>
      <c r="I1673" s="40"/>
      <c r="J1673" s="66">
        <v>1000</v>
      </c>
      <c r="K1673" s="36"/>
      <c r="L1673" s="36">
        <v>0</v>
      </c>
      <c r="M1673" s="36"/>
      <c r="N1673" s="36">
        <v>1000</v>
      </c>
    </row>
    <row r="1674" spans="1:14" x14ac:dyDescent="0.25">
      <c r="A1674" s="76" t="s">
        <v>592</v>
      </c>
      <c r="E1674" s="35" t="s">
        <v>94</v>
      </c>
      <c r="H1674" s="67">
        <v>117</v>
      </c>
      <c r="I1674" s="40"/>
      <c r="J1674" s="67">
        <v>5000</v>
      </c>
      <c r="K1674" s="36"/>
      <c r="L1674" s="43">
        <v>500</v>
      </c>
      <c r="M1674" s="36"/>
      <c r="N1674" s="43">
        <v>5000</v>
      </c>
    </row>
    <row r="1675" spans="1:14" x14ac:dyDescent="0.25">
      <c r="H1675" s="36"/>
      <c r="J1675" s="36"/>
      <c r="N1675" s="36"/>
    </row>
    <row r="1676" spans="1:14" x14ac:dyDescent="0.25">
      <c r="E1676" s="35" t="s">
        <v>95</v>
      </c>
      <c r="H1676" s="41">
        <f>SUM(H1670:H1675)</f>
        <v>27977</v>
      </c>
      <c r="J1676" s="41">
        <f>SUM(J1670:J1675)</f>
        <v>52380</v>
      </c>
      <c r="L1676" s="41">
        <f>SUM(L1670:L1675)</f>
        <v>92300</v>
      </c>
      <c r="N1676" s="41">
        <f>SUM(N1670:N1675)</f>
        <v>103500</v>
      </c>
    </row>
    <row r="1677" spans="1:14" x14ac:dyDescent="0.25">
      <c r="H1677" s="36"/>
      <c r="J1677" s="36"/>
      <c r="N1677" s="36"/>
    </row>
    <row r="1678" spans="1:14" x14ac:dyDescent="0.25">
      <c r="E1678" s="35" t="s">
        <v>96</v>
      </c>
      <c r="H1678" s="36"/>
      <c r="J1678" s="36"/>
      <c r="N1678" s="36"/>
    </row>
    <row r="1679" spans="1:14" x14ac:dyDescent="0.25">
      <c r="F1679" s="35" t="s">
        <v>97</v>
      </c>
      <c r="H1679" s="36">
        <f>H1667-H1676</f>
        <v>19023</v>
      </c>
      <c r="J1679" s="36">
        <f>J1667-J1676</f>
        <v>14620</v>
      </c>
      <c r="L1679" s="36">
        <f>L1667-L1676</f>
        <v>17700</v>
      </c>
      <c r="N1679" s="36">
        <f>N1667-N1676</f>
        <v>6500</v>
      </c>
    </row>
    <row r="1680" spans="1:14" x14ac:dyDescent="0.25">
      <c r="H1680" s="36"/>
      <c r="J1680" s="36"/>
      <c r="N1680" s="36"/>
    </row>
    <row r="1681" spans="1:14" x14ac:dyDescent="0.25">
      <c r="A1681" s="35" t="s">
        <v>593</v>
      </c>
      <c r="D1681" s="35" t="s">
        <v>111</v>
      </c>
      <c r="H1681" s="41">
        <v>24209</v>
      </c>
      <c r="J1681" s="41">
        <f>H1683</f>
        <v>43232</v>
      </c>
      <c r="L1681" s="41">
        <f>H1683</f>
        <v>43232</v>
      </c>
      <c r="N1681" s="41">
        <f>L1683</f>
        <v>43232</v>
      </c>
    </row>
    <row r="1682" spans="1:14" x14ac:dyDescent="0.25">
      <c r="H1682" s="36"/>
      <c r="J1682" s="36"/>
      <c r="N1682" s="36"/>
    </row>
    <row r="1683" spans="1:14" ht="13.8" thickBot="1" x14ac:dyDescent="0.3">
      <c r="D1683" s="35" t="s">
        <v>112</v>
      </c>
      <c r="G1683" s="39" t="s">
        <v>9</v>
      </c>
      <c r="H1683" s="44">
        <f>SUM(H1679:H1681)</f>
        <v>43232</v>
      </c>
      <c r="I1683" s="40" t="s">
        <v>9</v>
      </c>
      <c r="J1683" s="44">
        <f>SUM(J1679:J1681)</f>
        <v>57852</v>
      </c>
      <c r="K1683" s="40" t="s">
        <v>9</v>
      </c>
      <c r="L1683" s="44">
        <f>SUM(L1681:L1681)</f>
        <v>43232</v>
      </c>
      <c r="M1683" s="40" t="s">
        <v>9</v>
      </c>
      <c r="N1683" s="44">
        <f>SUM(N1681:N1681)</f>
        <v>43232</v>
      </c>
    </row>
    <row r="1684" spans="1:14" ht="13.8" thickTop="1" x14ac:dyDescent="0.25">
      <c r="G1684" s="39"/>
      <c r="H1684" s="36"/>
      <c r="I1684" s="40"/>
      <c r="J1684" s="36"/>
      <c r="K1684" s="40"/>
      <c r="M1684" s="40"/>
      <c r="N1684" s="36"/>
    </row>
    <row r="1685" spans="1:14" x14ac:dyDescent="0.25">
      <c r="G1685" s="39"/>
      <c r="H1685" s="36"/>
      <c r="I1685" s="40"/>
      <c r="J1685" s="36"/>
      <c r="K1685" s="40"/>
      <c r="M1685" s="40"/>
      <c r="N1685" s="36"/>
    </row>
    <row r="1686" spans="1:14" x14ac:dyDescent="0.25">
      <c r="G1686" s="39"/>
      <c r="H1686" s="36"/>
      <c r="I1686" s="40"/>
      <c r="J1686" s="36"/>
      <c r="K1686" s="40"/>
      <c r="M1686" s="40"/>
      <c r="N1686" s="36"/>
    </row>
    <row r="1687" spans="1:14" x14ac:dyDescent="0.25">
      <c r="G1687" s="39"/>
      <c r="H1687" s="36"/>
      <c r="I1687" s="40"/>
      <c r="J1687" s="36"/>
      <c r="K1687" s="40"/>
      <c r="M1687" s="40"/>
      <c r="N1687" s="36"/>
    </row>
    <row r="1688" spans="1:14" x14ac:dyDescent="0.25">
      <c r="G1688" s="39"/>
      <c r="H1688" s="36"/>
      <c r="I1688" s="40"/>
      <c r="J1688" s="36"/>
      <c r="K1688" s="40"/>
      <c r="M1688" s="40"/>
      <c r="N1688" s="36"/>
    </row>
    <row r="1689" spans="1:14" x14ac:dyDescent="0.25">
      <c r="G1689" s="39"/>
      <c r="H1689" s="36"/>
      <c r="I1689" s="40"/>
      <c r="J1689" s="36"/>
      <c r="K1689" s="40"/>
      <c r="M1689" s="40"/>
      <c r="N1689" s="36"/>
    </row>
    <row r="1690" spans="1:14" x14ac:dyDescent="0.25">
      <c r="G1690" s="39"/>
      <c r="H1690" s="36"/>
      <c r="I1690" s="40"/>
      <c r="J1690" s="36"/>
      <c r="K1690" s="40"/>
      <c r="M1690" s="40"/>
      <c r="N1690" s="36"/>
    </row>
    <row r="1691" spans="1:14" x14ac:dyDescent="0.25">
      <c r="G1691" s="39"/>
      <c r="H1691" s="36"/>
      <c r="I1691" s="40"/>
      <c r="J1691" s="36"/>
      <c r="K1691" s="40"/>
      <c r="M1691" s="40"/>
      <c r="N1691" s="36"/>
    </row>
    <row r="1692" spans="1:14" x14ac:dyDescent="0.25">
      <c r="G1692" s="39"/>
      <c r="H1692" s="36"/>
      <c r="I1692" s="40"/>
      <c r="J1692" s="36"/>
      <c r="K1692" s="40"/>
      <c r="M1692" s="40"/>
      <c r="N1692" s="36"/>
    </row>
    <row r="1693" spans="1:14" x14ac:dyDescent="0.25">
      <c r="G1693" s="39"/>
      <c r="H1693" s="36"/>
      <c r="I1693" s="40"/>
      <c r="J1693" s="36"/>
      <c r="K1693" s="40"/>
      <c r="M1693" s="40"/>
      <c r="N1693" s="36"/>
    </row>
    <row r="1694" spans="1:14" x14ac:dyDescent="0.25">
      <c r="G1694" s="39"/>
      <c r="H1694" s="36"/>
      <c r="I1694" s="40"/>
      <c r="J1694" s="36"/>
      <c r="K1694" s="40"/>
      <c r="M1694" s="40"/>
      <c r="N1694" s="36"/>
    </row>
    <row r="1695" spans="1:14" x14ac:dyDescent="0.25">
      <c r="G1695" s="39"/>
      <c r="H1695" s="36"/>
      <c r="I1695" s="40"/>
      <c r="J1695" s="36"/>
      <c r="K1695" s="40"/>
      <c r="M1695" s="40"/>
      <c r="N1695" s="36"/>
    </row>
    <row r="1696" spans="1:14" x14ac:dyDescent="0.25">
      <c r="G1696" s="39"/>
      <c r="H1696" s="36"/>
      <c r="I1696" s="40"/>
      <c r="J1696" s="36"/>
      <c r="K1696" s="40"/>
      <c r="M1696" s="40"/>
      <c r="N1696" s="36"/>
    </row>
    <row r="1697" spans="7:14" x14ac:dyDescent="0.25">
      <c r="G1697" s="39"/>
      <c r="H1697" s="36"/>
      <c r="I1697" s="40"/>
      <c r="J1697" s="36"/>
      <c r="K1697" s="40"/>
      <c r="M1697" s="40"/>
      <c r="N1697" s="36"/>
    </row>
    <row r="1698" spans="7:14" x14ac:dyDescent="0.25">
      <c r="G1698" s="39"/>
      <c r="H1698" s="36"/>
      <c r="I1698" s="40"/>
      <c r="J1698" s="36"/>
      <c r="K1698" s="40"/>
      <c r="M1698" s="40"/>
      <c r="N1698" s="36"/>
    </row>
    <row r="1699" spans="7:14" x14ac:dyDescent="0.25">
      <c r="G1699" s="39"/>
      <c r="H1699" s="36"/>
      <c r="I1699" s="40"/>
      <c r="J1699" s="36"/>
      <c r="K1699" s="40"/>
      <c r="M1699" s="40"/>
      <c r="N1699" s="36"/>
    </row>
    <row r="1700" spans="7:14" x14ac:dyDescent="0.25">
      <c r="G1700" s="39"/>
      <c r="H1700" s="36"/>
      <c r="I1700" s="40"/>
      <c r="J1700" s="36"/>
      <c r="K1700" s="40"/>
      <c r="M1700" s="40"/>
      <c r="N1700" s="36"/>
    </row>
    <row r="1701" spans="7:14" x14ac:dyDescent="0.25">
      <c r="G1701" s="39"/>
      <c r="H1701" s="36"/>
      <c r="I1701" s="40"/>
      <c r="J1701" s="36"/>
      <c r="K1701" s="40"/>
      <c r="M1701" s="40"/>
      <c r="N1701" s="36"/>
    </row>
    <row r="1702" spans="7:14" x14ac:dyDescent="0.25">
      <c r="G1702" s="39"/>
      <c r="H1702" s="36"/>
      <c r="I1702" s="40"/>
      <c r="J1702" s="36"/>
      <c r="K1702" s="40"/>
      <c r="M1702" s="40"/>
      <c r="N1702" s="36"/>
    </row>
    <row r="1703" spans="7:14" x14ac:dyDescent="0.25">
      <c r="G1703" s="39"/>
      <c r="H1703" s="36"/>
      <c r="I1703" s="40"/>
      <c r="J1703" s="36"/>
      <c r="K1703" s="40"/>
      <c r="M1703" s="40"/>
      <c r="N1703" s="36"/>
    </row>
    <row r="1704" spans="7:14" x14ac:dyDescent="0.25">
      <c r="G1704" s="39"/>
      <c r="H1704" s="36"/>
      <c r="I1704" s="40"/>
      <c r="J1704" s="36"/>
      <c r="K1704" s="40"/>
      <c r="M1704" s="40"/>
      <c r="N1704" s="36"/>
    </row>
    <row r="1705" spans="7:14" x14ac:dyDescent="0.25">
      <c r="G1705" s="39"/>
      <c r="H1705" s="36"/>
      <c r="I1705" s="40"/>
      <c r="J1705" s="36"/>
      <c r="K1705" s="40"/>
      <c r="M1705" s="40"/>
      <c r="N1705" s="36"/>
    </row>
    <row r="1706" spans="7:14" x14ac:dyDescent="0.25">
      <c r="G1706" s="39"/>
      <c r="H1706" s="36"/>
      <c r="I1706" s="40"/>
      <c r="J1706" s="36"/>
      <c r="K1706" s="40"/>
      <c r="M1706" s="40"/>
      <c r="N1706" s="36"/>
    </row>
    <row r="1707" spans="7:14" x14ac:dyDescent="0.25">
      <c r="G1707" s="39"/>
      <c r="H1707" s="36"/>
      <c r="I1707" s="40"/>
      <c r="J1707" s="36"/>
      <c r="K1707" s="40"/>
      <c r="M1707" s="40"/>
      <c r="N1707" s="36"/>
    </row>
    <row r="1708" spans="7:14" x14ac:dyDescent="0.25">
      <c r="G1708" s="39"/>
      <c r="H1708" s="36"/>
      <c r="I1708" s="40"/>
      <c r="J1708" s="36"/>
      <c r="K1708" s="40"/>
      <c r="M1708" s="40"/>
      <c r="N1708" s="36"/>
    </row>
    <row r="1709" spans="7:14" x14ac:dyDescent="0.25">
      <c r="G1709" s="39"/>
      <c r="H1709" s="36"/>
      <c r="I1709" s="40"/>
      <c r="J1709" s="36"/>
      <c r="K1709" s="40"/>
      <c r="M1709" s="40"/>
      <c r="N1709" s="36"/>
    </row>
    <row r="1710" spans="7:14" x14ac:dyDescent="0.25">
      <c r="G1710" s="39"/>
      <c r="H1710" s="36"/>
      <c r="I1710" s="40"/>
      <c r="J1710" s="36"/>
      <c r="K1710" s="40"/>
      <c r="M1710" s="40"/>
      <c r="N1710" s="36"/>
    </row>
    <row r="1711" spans="7:14" x14ac:dyDescent="0.25">
      <c r="G1711" s="39"/>
      <c r="H1711" s="36"/>
      <c r="I1711" s="40"/>
      <c r="J1711" s="36"/>
      <c r="K1711" s="40"/>
      <c r="M1711" s="40"/>
      <c r="N1711" s="36"/>
    </row>
    <row r="1712" spans="7:14" x14ac:dyDescent="0.25">
      <c r="G1712" s="39"/>
      <c r="H1712" s="36"/>
      <c r="I1712" s="40"/>
      <c r="J1712" s="36"/>
      <c r="K1712" s="40"/>
      <c r="M1712" s="40"/>
      <c r="N1712" s="36"/>
    </row>
    <row r="1713" spans="4:14" x14ac:dyDescent="0.25">
      <c r="G1713" s="39"/>
      <c r="H1713" s="36"/>
      <c r="I1713" s="40"/>
      <c r="J1713" s="36"/>
      <c r="K1713" s="40"/>
      <c r="M1713" s="40"/>
      <c r="N1713" s="36"/>
    </row>
    <row r="1714" spans="4:14" x14ac:dyDescent="0.25">
      <c r="G1714" s="39"/>
      <c r="H1714" s="36"/>
      <c r="I1714" s="40"/>
      <c r="J1714" s="36"/>
      <c r="K1714" s="40"/>
      <c r="M1714" s="40"/>
      <c r="N1714" s="36"/>
    </row>
    <row r="1715" spans="4:14" x14ac:dyDescent="0.25">
      <c r="G1715" s="39"/>
      <c r="H1715" s="36"/>
      <c r="I1715" s="40"/>
      <c r="J1715" s="36"/>
      <c r="K1715" s="40"/>
      <c r="M1715" s="40"/>
      <c r="N1715" s="36"/>
    </row>
    <row r="1716" spans="4:14" x14ac:dyDescent="0.25">
      <c r="D1716" s="84">
        <v>32</v>
      </c>
      <c r="E1716" s="84"/>
      <c r="F1716" s="84"/>
      <c r="G1716" s="84"/>
      <c r="H1716" s="84"/>
      <c r="I1716" s="84"/>
      <c r="J1716" s="84"/>
      <c r="K1716" s="84"/>
      <c r="L1716" s="84"/>
      <c r="M1716" s="84"/>
      <c r="N1716" s="84"/>
    </row>
    <row r="1717" spans="4:14" x14ac:dyDescent="0.25">
      <c r="D1717" s="84" t="s">
        <v>0</v>
      </c>
      <c r="E1717" s="84"/>
      <c r="F1717" s="84"/>
      <c r="G1717" s="84"/>
      <c r="H1717" s="84"/>
      <c r="I1717" s="84"/>
      <c r="J1717" s="84"/>
      <c r="K1717" s="84"/>
      <c r="L1717" s="84"/>
      <c r="M1717" s="84"/>
      <c r="N1717" s="84"/>
    </row>
    <row r="1719" spans="4:14" x14ac:dyDescent="0.25">
      <c r="D1719" s="84" t="s">
        <v>594</v>
      </c>
      <c r="E1719" s="84"/>
      <c r="F1719" s="84"/>
      <c r="G1719" s="84"/>
      <c r="H1719" s="84"/>
      <c r="I1719" s="84"/>
      <c r="J1719" s="84"/>
      <c r="K1719" s="84"/>
      <c r="L1719" s="84"/>
      <c r="M1719" s="84"/>
      <c r="N1719" s="84"/>
    </row>
    <row r="1721" spans="4:14" x14ac:dyDescent="0.25">
      <c r="D1721" s="84" t="s">
        <v>114</v>
      </c>
      <c r="E1721" s="84"/>
      <c r="F1721" s="84"/>
      <c r="G1721" s="84"/>
      <c r="H1721" s="84"/>
      <c r="I1721" s="84"/>
      <c r="J1721" s="84"/>
      <c r="K1721" s="84"/>
      <c r="L1721" s="84"/>
      <c r="M1721" s="84"/>
      <c r="N1721" s="84"/>
    </row>
    <row r="1723" spans="4:14" x14ac:dyDescent="0.25">
      <c r="D1723" s="84" t="s">
        <v>115</v>
      </c>
      <c r="E1723" s="84"/>
      <c r="F1723" s="84"/>
      <c r="G1723" s="84"/>
      <c r="H1723" s="84"/>
      <c r="I1723" s="84"/>
      <c r="J1723" s="84"/>
      <c r="K1723" s="84"/>
      <c r="L1723" s="84"/>
      <c r="M1723" s="84"/>
      <c r="N1723" s="84"/>
    </row>
    <row r="1726" spans="4:14" x14ac:dyDescent="0.25">
      <c r="H1726" s="69">
        <v>2022</v>
      </c>
      <c r="J1726" s="69">
        <v>2023</v>
      </c>
      <c r="K1726" s="69"/>
      <c r="L1726" s="69">
        <v>2023</v>
      </c>
      <c r="N1726" s="69">
        <v>2024</v>
      </c>
    </row>
    <row r="1727" spans="4:14" x14ac:dyDescent="0.25">
      <c r="H1727" s="69" t="s">
        <v>4</v>
      </c>
      <c r="J1727" s="69" t="s">
        <v>5</v>
      </c>
      <c r="K1727" s="69"/>
      <c r="L1727" s="38" t="s">
        <v>4</v>
      </c>
      <c r="M1727" s="84" t="s">
        <v>5</v>
      </c>
      <c r="N1727" s="84"/>
    </row>
    <row r="1730" spans="1:14" x14ac:dyDescent="0.25">
      <c r="D1730" s="35" t="s">
        <v>6</v>
      </c>
      <c r="J1730" s="61"/>
      <c r="K1730" s="61"/>
      <c r="L1730" s="61"/>
      <c r="N1730" s="36"/>
    </row>
    <row r="1731" spans="1:14" x14ac:dyDescent="0.25">
      <c r="E1731" s="35" t="s">
        <v>595</v>
      </c>
      <c r="H1731" s="36"/>
      <c r="J1731" s="36"/>
      <c r="K1731" s="36"/>
      <c r="N1731" s="36"/>
    </row>
    <row r="1732" spans="1:14" x14ac:dyDescent="0.25">
      <c r="A1732" s="76" t="s">
        <v>596</v>
      </c>
      <c r="F1732" s="35" t="s">
        <v>597</v>
      </c>
      <c r="G1732" s="39" t="s">
        <v>9</v>
      </c>
      <c r="H1732" s="80">
        <v>5000</v>
      </c>
      <c r="I1732" s="40" t="s">
        <v>9</v>
      </c>
      <c r="J1732" s="80">
        <v>8000</v>
      </c>
      <c r="K1732" s="40" t="s">
        <v>9</v>
      </c>
      <c r="L1732" s="36">
        <v>6000</v>
      </c>
      <c r="M1732" s="40" t="s">
        <v>9</v>
      </c>
      <c r="N1732" s="36">
        <v>6000</v>
      </c>
    </row>
    <row r="1733" spans="1:14" x14ac:dyDescent="0.25">
      <c r="A1733" s="76" t="s">
        <v>598</v>
      </c>
      <c r="E1733" s="35" t="s">
        <v>599</v>
      </c>
      <c r="G1733" s="39"/>
      <c r="H1733" s="66">
        <v>7128</v>
      </c>
      <c r="I1733" s="40"/>
      <c r="J1733" s="66">
        <v>8000</v>
      </c>
      <c r="K1733" s="40"/>
      <c r="L1733" s="36">
        <v>9940</v>
      </c>
      <c r="M1733" s="40"/>
      <c r="N1733" s="36">
        <v>9940</v>
      </c>
    </row>
    <row r="1734" spans="1:14" x14ac:dyDescent="0.25">
      <c r="A1734" s="35" t="s">
        <v>600</v>
      </c>
      <c r="E1734" s="35" t="s">
        <v>70</v>
      </c>
      <c r="H1734" s="67">
        <v>10</v>
      </c>
      <c r="I1734" s="40"/>
      <c r="J1734" s="67">
        <v>0</v>
      </c>
      <c r="L1734" s="41">
        <v>114</v>
      </c>
      <c r="N1734" s="41">
        <v>60</v>
      </c>
    </row>
    <row r="1735" spans="1:14" x14ac:dyDescent="0.25">
      <c r="H1735" s="36"/>
      <c r="J1735" s="36"/>
      <c r="N1735" s="36"/>
    </row>
    <row r="1736" spans="1:14" x14ac:dyDescent="0.25">
      <c r="E1736" s="35" t="s">
        <v>85</v>
      </c>
      <c r="H1736" s="43">
        <f>SUM(H1731:H1735)</f>
        <v>12138</v>
      </c>
      <c r="J1736" s="43">
        <f>SUM(J1731:J1735)</f>
        <v>16000</v>
      </c>
      <c r="L1736" s="43">
        <f>SUM(L1731:L1735)</f>
        <v>16054</v>
      </c>
      <c r="N1736" s="43">
        <f>SUM(N1731:N1735)</f>
        <v>16000</v>
      </c>
    </row>
    <row r="1737" spans="1:14" x14ac:dyDescent="0.25">
      <c r="H1737" s="36"/>
      <c r="J1737" s="36"/>
      <c r="N1737" s="36"/>
    </row>
    <row r="1738" spans="1:14" x14ac:dyDescent="0.25">
      <c r="D1738" s="35" t="s">
        <v>88</v>
      </c>
      <c r="H1738" s="36"/>
      <c r="I1738" s="36"/>
      <c r="J1738" s="36"/>
      <c r="N1738" s="36"/>
    </row>
    <row r="1739" spans="1:14" x14ac:dyDescent="0.25">
      <c r="A1739" s="76" t="s">
        <v>601</v>
      </c>
      <c r="E1739" s="35" t="s">
        <v>602</v>
      </c>
      <c r="H1739" s="66">
        <v>12000</v>
      </c>
      <c r="I1739" s="40"/>
      <c r="J1739" s="66">
        <v>14000</v>
      </c>
      <c r="L1739" s="36">
        <v>12000</v>
      </c>
      <c r="N1739" s="36">
        <v>14000</v>
      </c>
    </row>
    <row r="1740" spans="1:14" x14ac:dyDescent="0.25">
      <c r="A1740" s="76" t="s">
        <v>603</v>
      </c>
      <c r="E1740" s="35" t="s">
        <v>45</v>
      </c>
      <c r="H1740" s="67">
        <v>0</v>
      </c>
      <c r="I1740" s="40"/>
      <c r="J1740" s="67">
        <v>2000</v>
      </c>
      <c r="L1740" s="43">
        <v>0</v>
      </c>
      <c r="N1740" s="43">
        <v>2000</v>
      </c>
    </row>
    <row r="1741" spans="1:14" x14ac:dyDescent="0.25">
      <c r="H1741" s="36"/>
      <c r="J1741" s="36"/>
      <c r="N1741" s="36"/>
    </row>
    <row r="1742" spans="1:14" x14ac:dyDescent="0.25">
      <c r="E1742" s="35" t="s">
        <v>95</v>
      </c>
      <c r="H1742" s="43">
        <f>SUM(H1739:H1741)</f>
        <v>12000</v>
      </c>
      <c r="J1742" s="43">
        <f>SUM(J1739:J1741)</f>
        <v>16000</v>
      </c>
      <c r="L1742" s="43">
        <f>SUM(L1739:L1741)</f>
        <v>12000</v>
      </c>
      <c r="N1742" s="43">
        <f>SUM(N1739:N1741)</f>
        <v>16000</v>
      </c>
    </row>
    <row r="1743" spans="1:14" x14ac:dyDescent="0.25">
      <c r="H1743" s="36"/>
      <c r="J1743" s="36"/>
      <c r="N1743" s="36"/>
    </row>
    <row r="1744" spans="1:14" x14ac:dyDescent="0.25">
      <c r="E1744" s="35" t="s">
        <v>96</v>
      </c>
      <c r="H1744" s="36"/>
      <c r="J1744" s="36"/>
      <c r="N1744" s="36"/>
    </row>
    <row r="1745" spans="1:16" x14ac:dyDescent="0.25">
      <c r="F1745" s="35" t="s">
        <v>97</v>
      </c>
      <c r="H1745" s="36">
        <f>H1736-H1742</f>
        <v>138</v>
      </c>
      <c r="J1745" s="36">
        <f>J1736-J1742</f>
        <v>0</v>
      </c>
      <c r="L1745" s="36">
        <f>L1736-L1742</f>
        <v>4054</v>
      </c>
      <c r="N1745" s="36">
        <f>N1736-N1742</f>
        <v>0</v>
      </c>
    </row>
    <row r="1746" spans="1:16" x14ac:dyDescent="0.25">
      <c r="H1746" s="36"/>
      <c r="J1746" s="36"/>
      <c r="N1746" s="36"/>
    </row>
    <row r="1747" spans="1:16" ht="15" customHeight="1" x14ac:dyDescent="0.25">
      <c r="D1747" s="35" t="s">
        <v>98</v>
      </c>
      <c r="H1747" s="36"/>
      <c r="J1747" s="36"/>
      <c r="N1747" s="36"/>
    </row>
    <row r="1748" spans="1:16" ht="15" customHeight="1" x14ac:dyDescent="0.25">
      <c r="E1748" s="35" t="s">
        <v>99</v>
      </c>
      <c r="H1748" s="36"/>
      <c r="J1748" s="36"/>
      <c r="N1748" s="36"/>
    </row>
    <row r="1749" spans="1:16" ht="15" customHeight="1" x14ac:dyDescent="0.25">
      <c r="A1749" s="71"/>
      <c r="E1749" s="35" t="s">
        <v>103</v>
      </c>
      <c r="H1749" s="66">
        <v>0</v>
      </c>
      <c r="I1749" s="36"/>
      <c r="J1749" s="66">
        <v>0</v>
      </c>
      <c r="K1749" s="36"/>
      <c r="M1749" s="36"/>
      <c r="N1749" s="36"/>
      <c r="P1749" s="65">
        <f>H1749+H1709</f>
        <v>0</v>
      </c>
    </row>
    <row r="1750" spans="1:16" ht="15" customHeight="1" x14ac:dyDescent="0.25">
      <c r="A1750" s="71" t="s">
        <v>604</v>
      </c>
      <c r="E1750" s="35" t="s">
        <v>105</v>
      </c>
      <c r="H1750" s="67">
        <v>-10000</v>
      </c>
      <c r="I1750" s="36"/>
      <c r="J1750" s="67">
        <v>0</v>
      </c>
      <c r="K1750" s="36"/>
      <c r="L1750" s="43">
        <v>-6500</v>
      </c>
      <c r="M1750" s="36"/>
      <c r="N1750" s="43">
        <v>-8000</v>
      </c>
    </row>
    <row r="1751" spans="1:16" ht="15" customHeight="1" x14ac:dyDescent="0.25">
      <c r="A1751" s="71"/>
      <c r="H1751" s="36"/>
      <c r="I1751" s="36"/>
      <c r="J1751" s="36"/>
      <c r="K1751" s="36"/>
      <c r="M1751" s="36"/>
      <c r="N1751" s="36"/>
    </row>
    <row r="1752" spans="1:16" ht="15" customHeight="1" x14ac:dyDescent="0.25">
      <c r="E1752" s="35" t="s">
        <v>106</v>
      </c>
      <c r="H1752" s="36"/>
      <c r="I1752" s="36"/>
      <c r="J1752" s="36"/>
      <c r="K1752" s="36"/>
      <c r="M1752" s="36"/>
      <c r="N1752" s="36"/>
    </row>
    <row r="1753" spans="1:16" ht="15" customHeight="1" x14ac:dyDescent="0.25">
      <c r="F1753" s="35" t="s">
        <v>107</v>
      </c>
      <c r="H1753" s="36"/>
      <c r="I1753" s="36"/>
      <c r="J1753" s="36"/>
      <c r="K1753" s="36"/>
      <c r="M1753" s="36"/>
      <c r="N1753" s="36"/>
    </row>
    <row r="1754" spans="1:16" ht="15" customHeight="1" x14ac:dyDescent="0.25">
      <c r="F1754" s="35" t="s">
        <v>108</v>
      </c>
      <c r="H1754" s="36">
        <f>SUM(H1744:H1750)</f>
        <v>-9862</v>
      </c>
      <c r="I1754" s="36"/>
      <c r="J1754" s="36">
        <f>SUM(J1744:J1750)</f>
        <v>0</v>
      </c>
      <c r="K1754" s="36"/>
      <c r="L1754" s="36">
        <f>SUM(L1743:L1750)</f>
        <v>-2446</v>
      </c>
      <c r="M1754" s="36"/>
      <c r="N1754" s="36">
        <f>N1743+N1749+N1750</f>
        <v>-8000</v>
      </c>
    </row>
    <row r="1755" spans="1:16" x14ac:dyDescent="0.25">
      <c r="H1755" s="36"/>
      <c r="J1755" s="36"/>
      <c r="N1755" s="36"/>
    </row>
    <row r="1756" spans="1:16" x14ac:dyDescent="0.25">
      <c r="A1756" s="35" t="s">
        <v>605</v>
      </c>
      <c r="D1756" s="35" t="s">
        <v>111</v>
      </c>
      <c r="H1756" s="41">
        <v>8300</v>
      </c>
      <c r="I1756" s="35" t="s">
        <v>9</v>
      </c>
      <c r="J1756" s="41">
        <f>H1758</f>
        <v>-1562</v>
      </c>
      <c r="L1756" s="41">
        <f>H1758</f>
        <v>-1562</v>
      </c>
      <c r="N1756" s="41">
        <f>L1758</f>
        <v>-6454</v>
      </c>
    </row>
    <row r="1757" spans="1:16" x14ac:dyDescent="0.25">
      <c r="H1757" s="36"/>
      <c r="J1757" s="36"/>
      <c r="N1757" s="36"/>
    </row>
    <row r="1758" spans="1:16" ht="13.8" thickBot="1" x14ac:dyDescent="0.3">
      <c r="D1758" s="35" t="s">
        <v>112</v>
      </c>
      <c r="G1758" s="39" t="s">
        <v>9</v>
      </c>
      <c r="H1758" s="44">
        <f>SUM(H1754:H1757)</f>
        <v>-1562</v>
      </c>
      <c r="I1758" s="40" t="s">
        <v>9</v>
      </c>
      <c r="J1758" s="44">
        <f>SUM(J1754:J1757)</f>
        <v>-1562</v>
      </c>
      <c r="K1758" s="40" t="s">
        <v>9</v>
      </c>
      <c r="L1758" s="44">
        <f>SUM(L1745:L1756)</f>
        <v>-6454</v>
      </c>
      <c r="M1758" s="40" t="s">
        <v>9</v>
      </c>
      <c r="N1758" s="44">
        <f>SUM(N1745:N1756)</f>
        <v>-22454</v>
      </c>
    </row>
    <row r="1759" spans="1:16" ht="13.8" thickTop="1" x14ac:dyDescent="0.25">
      <c r="G1759" s="39"/>
      <c r="H1759" s="36"/>
      <c r="I1759" s="40"/>
      <c r="J1759" s="36"/>
      <c r="K1759" s="40"/>
      <c r="M1759" s="40"/>
      <c r="N1759" s="36"/>
    </row>
    <row r="1760" spans="1:16" x14ac:dyDescent="0.25">
      <c r="G1760" s="39"/>
      <c r="H1760" s="36"/>
      <c r="I1760" s="40"/>
      <c r="J1760" s="36"/>
      <c r="K1760" s="40"/>
      <c r="M1760" s="40"/>
      <c r="N1760" s="36"/>
    </row>
    <row r="1761" spans="7:14" x14ac:dyDescent="0.25">
      <c r="G1761" s="39"/>
      <c r="H1761" s="36"/>
      <c r="I1761" s="40"/>
      <c r="J1761" s="36"/>
      <c r="K1761" s="40"/>
      <c r="M1761" s="40"/>
      <c r="N1761" s="36"/>
    </row>
    <row r="1762" spans="7:14" x14ac:dyDescent="0.25">
      <c r="G1762" s="39"/>
      <c r="H1762" s="36"/>
      <c r="I1762" s="40"/>
      <c r="J1762" s="36"/>
      <c r="K1762" s="40"/>
      <c r="M1762" s="40"/>
      <c r="N1762" s="36"/>
    </row>
    <row r="1763" spans="7:14" x14ac:dyDescent="0.25">
      <c r="G1763" s="39"/>
      <c r="H1763" s="36"/>
      <c r="I1763" s="40"/>
      <c r="J1763" s="36"/>
      <c r="K1763" s="40"/>
      <c r="M1763" s="40"/>
      <c r="N1763" s="36"/>
    </row>
    <row r="1764" spans="7:14" x14ac:dyDescent="0.25">
      <c r="G1764" s="39"/>
      <c r="H1764" s="36"/>
      <c r="I1764" s="40"/>
      <c r="J1764" s="36"/>
      <c r="K1764" s="40"/>
      <c r="M1764" s="40"/>
      <c r="N1764" s="36"/>
    </row>
    <row r="1765" spans="7:14" x14ac:dyDescent="0.25">
      <c r="G1765" s="39"/>
      <c r="H1765" s="36"/>
      <c r="I1765" s="40"/>
      <c r="J1765" s="36"/>
      <c r="K1765" s="40"/>
      <c r="M1765" s="40"/>
      <c r="N1765" s="36"/>
    </row>
    <row r="1766" spans="7:14" x14ac:dyDescent="0.25">
      <c r="G1766" s="39"/>
      <c r="H1766" s="36"/>
      <c r="I1766" s="40"/>
      <c r="J1766" s="36"/>
      <c r="K1766" s="40"/>
      <c r="M1766" s="40"/>
      <c r="N1766" s="36"/>
    </row>
    <row r="1767" spans="7:14" x14ac:dyDescent="0.25">
      <c r="G1767" s="39"/>
      <c r="H1767" s="36"/>
      <c r="I1767" s="40"/>
      <c r="J1767" s="36"/>
      <c r="K1767" s="40"/>
      <c r="M1767" s="40"/>
      <c r="N1767" s="36"/>
    </row>
    <row r="1768" spans="7:14" x14ac:dyDescent="0.25">
      <c r="G1768" s="39"/>
      <c r="H1768" s="36"/>
      <c r="I1768" s="40"/>
      <c r="J1768" s="36"/>
      <c r="K1768" s="40"/>
      <c r="M1768" s="40"/>
      <c r="N1768" s="36"/>
    </row>
    <row r="1769" spans="7:14" x14ac:dyDescent="0.25">
      <c r="G1769" s="39"/>
      <c r="H1769" s="36"/>
      <c r="I1769" s="40"/>
      <c r="J1769" s="36"/>
      <c r="K1769" s="40"/>
      <c r="M1769" s="40"/>
      <c r="N1769" s="36"/>
    </row>
    <row r="1770" spans="7:14" x14ac:dyDescent="0.25">
      <c r="G1770" s="39"/>
      <c r="H1770" s="36"/>
      <c r="I1770" s="40"/>
      <c r="J1770" s="36"/>
      <c r="K1770" s="40"/>
      <c r="M1770" s="40"/>
      <c r="N1770" s="36"/>
    </row>
    <row r="1771" spans="7:14" x14ac:dyDescent="0.25">
      <c r="G1771" s="39"/>
      <c r="H1771" s="36"/>
      <c r="I1771" s="40"/>
      <c r="J1771" s="36"/>
      <c r="K1771" s="40"/>
      <c r="M1771" s="40"/>
      <c r="N1771" s="36"/>
    </row>
    <row r="1772" spans="7:14" x14ac:dyDescent="0.25">
      <c r="G1772" s="39"/>
      <c r="H1772" s="36"/>
      <c r="I1772" s="40"/>
      <c r="J1772" s="36"/>
      <c r="K1772" s="40"/>
      <c r="M1772" s="40"/>
      <c r="N1772" s="36"/>
    </row>
    <row r="1773" spans="7:14" x14ac:dyDescent="0.25">
      <c r="G1773" s="39"/>
      <c r="H1773" s="36"/>
      <c r="I1773" s="40"/>
      <c r="J1773" s="36"/>
      <c r="K1773" s="40"/>
      <c r="M1773" s="40"/>
      <c r="N1773" s="36"/>
    </row>
    <row r="1774" spans="7:14" x14ac:dyDescent="0.25">
      <c r="G1774" s="39"/>
      <c r="H1774" s="36"/>
      <c r="I1774" s="40"/>
      <c r="J1774" s="36"/>
      <c r="K1774" s="40"/>
      <c r="M1774" s="40"/>
      <c r="N1774" s="36"/>
    </row>
    <row r="1775" spans="7:14" x14ac:dyDescent="0.25">
      <c r="G1775" s="39"/>
      <c r="H1775" s="36"/>
      <c r="I1775" s="40"/>
      <c r="J1775" s="36"/>
      <c r="K1775" s="40"/>
      <c r="M1775" s="40"/>
      <c r="N1775" s="36"/>
    </row>
    <row r="1776" spans="7:14" x14ac:dyDescent="0.25">
      <c r="G1776" s="39"/>
      <c r="H1776" s="36"/>
      <c r="I1776" s="40"/>
      <c r="J1776" s="36"/>
      <c r="K1776" s="40"/>
      <c r="M1776" s="40"/>
      <c r="N1776" s="36"/>
    </row>
    <row r="1777" spans="4:14" x14ac:dyDescent="0.25">
      <c r="G1777" s="39"/>
      <c r="H1777" s="36"/>
      <c r="I1777" s="40"/>
      <c r="J1777" s="36"/>
      <c r="K1777" s="40"/>
      <c r="M1777" s="40"/>
      <c r="N1777" s="36"/>
    </row>
    <row r="1778" spans="4:14" x14ac:dyDescent="0.25">
      <c r="G1778" s="39"/>
      <c r="H1778" s="36"/>
      <c r="I1778" s="40"/>
      <c r="J1778" s="36"/>
      <c r="K1778" s="40"/>
      <c r="M1778" s="40"/>
      <c r="N1778" s="36"/>
    </row>
    <row r="1779" spans="4:14" x14ac:dyDescent="0.25">
      <c r="G1779" s="39"/>
      <c r="H1779" s="36"/>
      <c r="I1779" s="40"/>
      <c r="J1779" s="36"/>
      <c r="K1779" s="40"/>
      <c r="M1779" s="40"/>
      <c r="N1779" s="36"/>
    </row>
    <row r="1780" spans="4:14" x14ac:dyDescent="0.25">
      <c r="G1780" s="39"/>
      <c r="H1780" s="36"/>
      <c r="I1780" s="40"/>
      <c r="J1780" s="36"/>
      <c r="K1780" s="40"/>
      <c r="M1780" s="40"/>
      <c r="N1780" s="36"/>
    </row>
    <row r="1781" spans="4:14" x14ac:dyDescent="0.25">
      <c r="D1781" s="84">
        <v>33</v>
      </c>
      <c r="E1781" s="84"/>
      <c r="F1781" s="84"/>
      <c r="G1781" s="84"/>
      <c r="H1781" s="84"/>
      <c r="I1781" s="84"/>
      <c r="J1781" s="84"/>
      <c r="K1781" s="84"/>
      <c r="L1781" s="84"/>
      <c r="M1781" s="84"/>
      <c r="N1781" s="84"/>
    </row>
    <row r="1782" spans="4:14" x14ac:dyDescent="0.25">
      <c r="D1782" s="84" t="s">
        <v>0</v>
      </c>
      <c r="E1782" s="84"/>
      <c r="F1782" s="84"/>
      <c r="G1782" s="84"/>
      <c r="H1782" s="84"/>
      <c r="I1782" s="84"/>
      <c r="J1782" s="84"/>
      <c r="K1782" s="84"/>
      <c r="L1782" s="84"/>
      <c r="M1782" s="84"/>
      <c r="N1782" s="84"/>
    </row>
    <row r="1784" spans="4:14" x14ac:dyDescent="0.25">
      <c r="D1784" s="84" t="s">
        <v>606</v>
      </c>
      <c r="E1784" s="84"/>
      <c r="F1784" s="84"/>
      <c r="G1784" s="84"/>
      <c r="H1784" s="84"/>
      <c r="I1784" s="84"/>
      <c r="J1784" s="84"/>
      <c r="K1784" s="84"/>
      <c r="L1784" s="84"/>
      <c r="M1784" s="84"/>
      <c r="N1784" s="84"/>
    </row>
    <row r="1786" spans="4:14" x14ac:dyDescent="0.25">
      <c r="D1786" s="84" t="s">
        <v>114</v>
      </c>
      <c r="E1786" s="84"/>
      <c r="F1786" s="84"/>
      <c r="G1786" s="84"/>
      <c r="H1786" s="84"/>
      <c r="I1786" s="84"/>
      <c r="J1786" s="84"/>
      <c r="K1786" s="84"/>
      <c r="L1786" s="84"/>
      <c r="M1786" s="84"/>
      <c r="N1786" s="84"/>
    </row>
    <row r="1788" spans="4:14" x14ac:dyDescent="0.25">
      <c r="D1788" s="84" t="s">
        <v>115</v>
      </c>
      <c r="E1788" s="84"/>
      <c r="F1788" s="84"/>
      <c r="G1788" s="84"/>
      <c r="H1788" s="84"/>
      <c r="I1788" s="84"/>
      <c r="J1788" s="84"/>
      <c r="K1788" s="84"/>
      <c r="L1788" s="84"/>
      <c r="M1788" s="84"/>
      <c r="N1788" s="84"/>
    </row>
    <row r="1791" spans="4:14" x14ac:dyDescent="0.25">
      <c r="H1791" s="69">
        <v>2022</v>
      </c>
      <c r="J1791" s="69">
        <v>2023</v>
      </c>
      <c r="K1791" s="69"/>
      <c r="L1791" s="37">
        <v>2023</v>
      </c>
      <c r="N1791" s="69">
        <v>2024</v>
      </c>
    </row>
    <row r="1792" spans="4:14" x14ac:dyDescent="0.25">
      <c r="H1792" s="69" t="s">
        <v>4</v>
      </c>
      <c r="J1792" s="69" t="s">
        <v>5</v>
      </c>
      <c r="K1792" s="69"/>
      <c r="L1792" s="38" t="s">
        <v>4</v>
      </c>
      <c r="M1792" s="84" t="s">
        <v>5</v>
      </c>
      <c r="N1792" s="84"/>
    </row>
    <row r="1795" spans="1:14" x14ac:dyDescent="0.25">
      <c r="D1795" s="35" t="s">
        <v>6</v>
      </c>
    </row>
    <row r="1796" spans="1:14" x14ac:dyDescent="0.25">
      <c r="A1796" s="76"/>
      <c r="E1796" s="35" t="s">
        <v>413</v>
      </c>
      <c r="G1796" s="39" t="s">
        <v>9</v>
      </c>
      <c r="H1796" s="66">
        <v>0</v>
      </c>
      <c r="I1796" s="40" t="s">
        <v>9</v>
      </c>
      <c r="J1796" s="66">
        <v>0</v>
      </c>
      <c r="K1796" s="40" t="s">
        <v>9</v>
      </c>
      <c r="M1796" s="40" t="s">
        <v>9</v>
      </c>
      <c r="N1796" s="36"/>
    </row>
    <row r="1797" spans="1:14" x14ac:dyDescent="0.25">
      <c r="E1797" s="35" t="s">
        <v>475</v>
      </c>
      <c r="H1797" s="66">
        <v>0</v>
      </c>
      <c r="J1797" s="66">
        <v>0</v>
      </c>
      <c r="N1797" s="36"/>
    </row>
    <row r="1798" spans="1:14" x14ac:dyDescent="0.25">
      <c r="A1798" s="71" t="s">
        <v>607</v>
      </c>
      <c r="E1798" s="35" t="s">
        <v>416</v>
      </c>
      <c r="H1798" s="66">
        <v>6600</v>
      </c>
      <c r="J1798" s="66">
        <v>6600</v>
      </c>
      <c r="L1798" s="36">
        <v>6600</v>
      </c>
      <c r="N1798" s="36">
        <v>6600</v>
      </c>
    </row>
    <row r="1799" spans="1:14" x14ac:dyDescent="0.25">
      <c r="A1799" s="71" t="s">
        <v>608</v>
      </c>
      <c r="E1799" s="35" t="s">
        <v>70</v>
      </c>
      <c r="H1799" s="67">
        <v>50</v>
      </c>
      <c r="J1799" s="67">
        <v>100</v>
      </c>
      <c r="L1799" s="41">
        <v>100</v>
      </c>
      <c r="N1799" s="41">
        <v>100</v>
      </c>
    </row>
    <row r="1800" spans="1:14" x14ac:dyDescent="0.25">
      <c r="H1800" s="36"/>
      <c r="J1800" s="36"/>
      <c r="N1800" s="36"/>
    </row>
    <row r="1801" spans="1:14" x14ac:dyDescent="0.25">
      <c r="E1801" s="35" t="s">
        <v>85</v>
      </c>
      <c r="H1801" s="41">
        <f>SUM(H1796:H1799)</f>
        <v>6650</v>
      </c>
      <c r="J1801" s="41">
        <f>SUM(J1796:J1800)</f>
        <v>6700</v>
      </c>
      <c r="L1801" s="41">
        <f>SUM(L1796:L1800)</f>
        <v>6700</v>
      </c>
      <c r="N1801" s="41">
        <f>SUM(N1796:N1800)</f>
        <v>6700</v>
      </c>
    </row>
    <row r="1802" spans="1:14" x14ac:dyDescent="0.25">
      <c r="H1802" s="36"/>
      <c r="J1802" s="36"/>
      <c r="N1802" s="36"/>
    </row>
    <row r="1803" spans="1:14" x14ac:dyDescent="0.25">
      <c r="D1803" s="35" t="s">
        <v>88</v>
      </c>
      <c r="H1803" s="36"/>
      <c r="J1803" s="36"/>
      <c r="N1803" s="36"/>
    </row>
    <row r="1804" spans="1:14" x14ac:dyDescent="0.25">
      <c r="A1804" s="76" t="s">
        <v>609</v>
      </c>
      <c r="E1804" s="35" t="s">
        <v>610</v>
      </c>
      <c r="H1804" s="66">
        <v>5000</v>
      </c>
      <c r="I1804" s="40"/>
      <c r="J1804" s="66">
        <v>5000</v>
      </c>
      <c r="K1804" s="36" t="s">
        <v>11</v>
      </c>
      <c r="L1804" s="36">
        <v>5000</v>
      </c>
      <c r="M1804" s="36"/>
      <c r="N1804" s="36">
        <v>5000</v>
      </c>
    </row>
    <row r="1805" spans="1:14" x14ac:dyDescent="0.25">
      <c r="E1805" s="35" t="s">
        <v>344</v>
      </c>
      <c r="H1805" s="36"/>
      <c r="I1805" s="36"/>
      <c r="J1805" s="36"/>
      <c r="K1805" s="36"/>
      <c r="M1805" s="36"/>
      <c r="N1805" s="36"/>
    </row>
    <row r="1806" spans="1:14" x14ac:dyDescent="0.25">
      <c r="A1806" s="76" t="s">
        <v>611</v>
      </c>
      <c r="E1806" s="35" t="s">
        <v>179</v>
      </c>
      <c r="H1806" s="67">
        <v>500</v>
      </c>
      <c r="I1806" s="40"/>
      <c r="J1806" s="67">
        <v>1500</v>
      </c>
      <c r="K1806" s="36"/>
      <c r="L1806" s="43">
        <v>150</v>
      </c>
      <c r="M1806" s="36"/>
      <c r="N1806" s="43">
        <v>1500</v>
      </c>
    </row>
    <row r="1807" spans="1:14" x14ac:dyDescent="0.25">
      <c r="H1807" s="36"/>
      <c r="I1807" s="36"/>
      <c r="J1807" s="36"/>
      <c r="K1807" s="36"/>
      <c r="M1807" s="36"/>
      <c r="N1807" s="36"/>
    </row>
    <row r="1808" spans="1:14" x14ac:dyDescent="0.25">
      <c r="E1808" s="35" t="s">
        <v>95</v>
      </c>
      <c r="H1808" s="41">
        <f>SUM(H1804:H1807)</f>
        <v>5500</v>
      </c>
      <c r="I1808" s="36"/>
      <c r="J1808" s="41">
        <f>SUM(J1804:J1807)</f>
        <v>6500</v>
      </c>
      <c r="K1808" s="36"/>
      <c r="L1808" s="41">
        <f>SUM(L1804:L1807)</f>
        <v>5150</v>
      </c>
      <c r="M1808" s="36"/>
      <c r="N1808" s="41">
        <f>SUM(N1804:N1807)</f>
        <v>6500</v>
      </c>
    </row>
    <row r="1809" spans="1:16" x14ac:dyDescent="0.25">
      <c r="H1809" s="36"/>
      <c r="I1809" s="36"/>
      <c r="J1809" s="36"/>
      <c r="K1809" s="36"/>
      <c r="M1809" s="36"/>
      <c r="N1809" s="36"/>
    </row>
    <row r="1810" spans="1:16" x14ac:dyDescent="0.25">
      <c r="E1810" s="35" t="s">
        <v>96</v>
      </c>
      <c r="H1810" s="36"/>
      <c r="J1810" s="36"/>
      <c r="N1810" s="36"/>
    </row>
    <row r="1811" spans="1:16" x14ac:dyDescent="0.25">
      <c r="F1811" s="35" t="s">
        <v>97</v>
      </c>
      <c r="H1811" s="36">
        <f>SUM(H1801-H1808)</f>
        <v>1150</v>
      </c>
      <c r="J1811" s="36">
        <f>SUM(J1801-J1808)</f>
        <v>200</v>
      </c>
      <c r="L1811" s="36">
        <f>SUM(L1801-L1808)</f>
        <v>1550</v>
      </c>
      <c r="N1811" s="36">
        <f>SUM(N1801-N1808)</f>
        <v>200</v>
      </c>
    </row>
    <row r="1812" spans="1:16" x14ac:dyDescent="0.25">
      <c r="H1812" s="36"/>
      <c r="J1812" s="36"/>
      <c r="N1812" s="36"/>
    </row>
    <row r="1813" spans="1:16" ht="15" customHeight="1" x14ac:dyDescent="0.25">
      <c r="D1813" s="35" t="s">
        <v>98</v>
      </c>
      <c r="H1813" s="36"/>
      <c r="J1813" s="36"/>
      <c r="N1813" s="36"/>
    </row>
    <row r="1814" spans="1:16" ht="15" customHeight="1" x14ac:dyDescent="0.25">
      <c r="E1814" s="35" t="s">
        <v>99</v>
      </c>
      <c r="H1814" s="36"/>
      <c r="J1814" s="36"/>
      <c r="N1814" s="36"/>
    </row>
    <row r="1815" spans="1:16" ht="15" customHeight="1" x14ac:dyDescent="0.25">
      <c r="A1815" s="71"/>
      <c r="E1815" s="35" t="s">
        <v>103</v>
      </c>
      <c r="H1815" s="66">
        <v>0</v>
      </c>
      <c r="I1815" s="36"/>
      <c r="J1815" s="66">
        <v>0</v>
      </c>
      <c r="K1815" s="36"/>
      <c r="M1815" s="36"/>
      <c r="N1815" s="36"/>
      <c r="P1815" s="65">
        <f>H1815+H1775</f>
        <v>0</v>
      </c>
    </row>
    <row r="1816" spans="1:16" ht="15" customHeight="1" x14ac:dyDescent="0.25">
      <c r="A1816" s="71" t="s">
        <v>612</v>
      </c>
      <c r="E1816" s="35" t="s">
        <v>105</v>
      </c>
      <c r="H1816" s="67">
        <v>-6000</v>
      </c>
      <c r="I1816" s="36"/>
      <c r="J1816" s="67">
        <v>0</v>
      </c>
      <c r="K1816" s="36"/>
      <c r="L1816" s="43"/>
      <c r="M1816" s="36"/>
      <c r="N1816" s="43"/>
    </row>
    <row r="1817" spans="1:16" ht="15" customHeight="1" x14ac:dyDescent="0.25">
      <c r="A1817" s="71"/>
      <c r="H1817" s="36"/>
      <c r="I1817" s="36"/>
      <c r="J1817" s="36"/>
      <c r="K1817" s="36"/>
      <c r="M1817" s="36"/>
      <c r="N1817" s="36"/>
    </row>
    <row r="1818" spans="1:16" ht="15" customHeight="1" x14ac:dyDescent="0.25">
      <c r="E1818" s="35" t="s">
        <v>106</v>
      </c>
      <c r="H1818" s="36"/>
      <c r="I1818" s="36"/>
      <c r="J1818" s="36"/>
      <c r="K1818" s="36"/>
      <c r="M1818" s="36"/>
      <c r="N1818" s="36"/>
    </row>
    <row r="1819" spans="1:16" ht="15" customHeight="1" x14ac:dyDescent="0.25">
      <c r="F1819" s="35" t="s">
        <v>107</v>
      </c>
      <c r="H1819" s="36"/>
      <c r="I1819" s="36"/>
      <c r="J1819" s="36"/>
      <c r="K1819" s="36"/>
      <c r="M1819" s="36"/>
      <c r="N1819" s="36"/>
    </row>
    <row r="1820" spans="1:16" ht="15" customHeight="1" x14ac:dyDescent="0.25">
      <c r="F1820" s="35" t="s">
        <v>108</v>
      </c>
      <c r="H1820" s="36">
        <f>SUM(H1810:H1816)</f>
        <v>-4850</v>
      </c>
      <c r="I1820" s="36"/>
      <c r="J1820" s="36">
        <f>SUM(J1810:J1816)</f>
        <v>200</v>
      </c>
      <c r="K1820" s="36"/>
      <c r="L1820" s="36">
        <f>SUM(L1809:L1816)</f>
        <v>1550</v>
      </c>
      <c r="M1820" s="36"/>
      <c r="N1820" s="36">
        <f>N1809+N1815+N1816</f>
        <v>0</v>
      </c>
    </row>
    <row r="1821" spans="1:16" ht="15" customHeight="1" x14ac:dyDescent="0.25">
      <c r="H1821" s="36"/>
      <c r="I1821" s="36"/>
      <c r="J1821" s="36"/>
      <c r="K1821" s="36"/>
      <c r="M1821" s="36"/>
      <c r="N1821" s="36"/>
    </row>
    <row r="1822" spans="1:16" x14ac:dyDescent="0.25">
      <c r="A1822" s="35" t="s">
        <v>613</v>
      </c>
      <c r="D1822" s="35" t="s">
        <v>111</v>
      </c>
      <c r="H1822" s="41">
        <v>5681</v>
      </c>
      <c r="J1822" s="41">
        <f>H1824</f>
        <v>831</v>
      </c>
      <c r="L1822" s="41">
        <f>H1824</f>
        <v>831</v>
      </c>
      <c r="N1822" s="41">
        <f>L1824</f>
        <v>3931</v>
      </c>
    </row>
    <row r="1823" spans="1:16" x14ac:dyDescent="0.25">
      <c r="H1823" s="36"/>
      <c r="J1823" s="36"/>
      <c r="N1823" s="36"/>
    </row>
    <row r="1824" spans="1:16" ht="13.8" thickBot="1" x14ac:dyDescent="0.3">
      <c r="D1824" s="35" t="s">
        <v>112</v>
      </c>
      <c r="G1824" s="39" t="s">
        <v>9</v>
      </c>
      <c r="H1824" s="44">
        <f>SUM(H1820:H1822)</f>
        <v>831</v>
      </c>
      <c r="I1824" s="40" t="s">
        <v>9</v>
      </c>
      <c r="J1824" s="44">
        <f>SUM(J1820:J1822)</f>
        <v>1031</v>
      </c>
      <c r="K1824" s="40" t="s">
        <v>9</v>
      </c>
      <c r="L1824" s="44">
        <f>SUM(L1811:L1822)</f>
        <v>3931</v>
      </c>
      <c r="M1824" s="40" t="s">
        <v>9</v>
      </c>
      <c r="N1824" s="44">
        <f>SUM(N1811:N1822)</f>
        <v>4131</v>
      </c>
    </row>
    <row r="1825" spans="7:14" ht="13.8" thickTop="1" x14ac:dyDescent="0.25">
      <c r="G1825" s="39"/>
      <c r="H1825" s="36"/>
      <c r="I1825" s="40"/>
      <c r="J1825" s="36"/>
      <c r="K1825" s="40"/>
      <c r="M1825" s="40"/>
      <c r="N1825" s="36"/>
    </row>
    <row r="1826" spans="7:14" x14ac:dyDescent="0.25">
      <c r="G1826" s="39"/>
      <c r="H1826" s="36"/>
      <c r="I1826" s="40"/>
      <c r="J1826" s="36"/>
      <c r="K1826" s="40"/>
      <c r="M1826" s="40"/>
      <c r="N1826" s="36"/>
    </row>
    <row r="1827" spans="7:14" x14ac:dyDescent="0.25">
      <c r="G1827" s="39"/>
      <c r="H1827" s="36"/>
      <c r="I1827" s="40"/>
      <c r="J1827" s="36"/>
      <c r="K1827" s="40"/>
      <c r="M1827" s="40"/>
      <c r="N1827" s="36"/>
    </row>
    <row r="1828" spans="7:14" x14ac:dyDescent="0.25">
      <c r="G1828" s="39"/>
      <c r="H1828" s="36"/>
      <c r="I1828" s="40"/>
      <c r="J1828" s="36"/>
      <c r="K1828" s="40"/>
      <c r="M1828" s="40"/>
      <c r="N1828" s="36"/>
    </row>
    <row r="1829" spans="7:14" x14ac:dyDescent="0.25">
      <c r="G1829" s="39"/>
      <c r="H1829" s="36"/>
      <c r="I1829" s="40"/>
      <c r="J1829" s="36"/>
      <c r="K1829" s="40"/>
      <c r="M1829" s="40"/>
      <c r="N1829" s="36"/>
    </row>
    <row r="1830" spans="7:14" x14ac:dyDescent="0.25">
      <c r="G1830" s="39"/>
      <c r="H1830" s="36"/>
      <c r="I1830" s="40"/>
      <c r="J1830" s="36"/>
      <c r="K1830" s="40"/>
      <c r="M1830" s="40"/>
      <c r="N1830" s="36"/>
    </row>
    <row r="1831" spans="7:14" x14ac:dyDescent="0.25">
      <c r="G1831" s="39"/>
      <c r="H1831" s="36"/>
      <c r="I1831" s="40"/>
      <c r="J1831" s="36"/>
      <c r="K1831" s="40"/>
      <c r="M1831" s="40"/>
      <c r="N1831" s="36"/>
    </row>
    <row r="1832" spans="7:14" x14ac:dyDescent="0.25">
      <c r="G1832" s="39"/>
      <c r="H1832" s="36"/>
      <c r="I1832" s="40"/>
      <c r="J1832" s="36"/>
      <c r="K1832" s="40"/>
      <c r="M1832" s="40"/>
      <c r="N1832" s="36"/>
    </row>
    <row r="1833" spans="7:14" x14ac:dyDescent="0.25">
      <c r="G1833" s="39"/>
      <c r="H1833" s="36"/>
      <c r="I1833" s="40"/>
      <c r="J1833" s="36"/>
      <c r="K1833" s="40"/>
      <c r="M1833" s="40"/>
      <c r="N1833" s="36"/>
    </row>
    <row r="1834" spans="7:14" x14ac:dyDescent="0.25">
      <c r="G1834" s="39"/>
      <c r="H1834" s="36"/>
      <c r="I1834" s="40"/>
      <c r="J1834" s="36"/>
      <c r="K1834" s="40"/>
      <c r="M1834" s="40"/>
      <c r="N1834" s="36"/>
    </row>
    <row r="1835" spans="7:14" x14ac:dyDescent="0.25">
      <c r="G1835" s="39"/>
      <c r="H1835" s="36"/>
      <c r="I1835" s="40"/>
      <c r="J1835" s="36"/>
      <c r="K1835" s="40"/>
      <c r="M1835" s="40"/>
      <c r="N1835" s="36"/>
    </row>
    <row r="1836" spans="7:14" x14ac:dyDescent="0.25">
      <c r="G1836" s="39"/>
      <c r="H1836" s="36"/>
      <c r="I1836" s="40"/>
      <c r="J1836" s="36"/>
      <c r="K1836" s="40"/>
      <c r="M1836" s="40"/>
      <c r="N1836" s="36"/>
    </row>
    <row r="1837" spans="7:14" x14ac:dyDescent="0.25">
      <c r="G1837" s="39"/>
      <c r="H1837" s="36"/>
      <c r="I1837" s="40"/>
      <c r="J1837" s="36"/>
      <c r="K1837" s="40"/>
      <c r="M1837" s="40"/>
      <c r="N1837" s="36"/>
    </row>
    <row r="1838" spans="7:14" x14ac:dyDescent="0.25">
      <c r="G1838" s="39"/>
      <c r="H1838" s="36"/>
      <c r="I1838" s="40"/>
      <c r="J1838" s="36"/>
      <c r="K1838" s="40"/>
      <c r="M1838" s="40"/>
      <c r="N1838" s="36"/>
    </row>
    <row r="1839" spans="7:14" x14ac:dyDescent="0.25">
      <c r="G1839" s="39"/>
      <c r="H1839" s="36"/>
      <c r="I1839" s="40"/>
      <c r="J1839" s="36"/>
      <c r="K1839" s="40"/>
      <c r="M1839" s="40"/>
      <c r="N1839" s="36"/>
    </row>
    <row r="1840" spans="7:14" x14ac:dyDescent="0.25">
      <c r="G1840" s="39"/>
      <c r="H1840" s="36"/>
      <c r="I1840" s="40"/>
      <c r="J1840" s="36"/>
      <c r="K1840" s="40"/>
      <c r="M1840" s="40"/>
      <c r="N1840" s="36"/>
    </row>
    <row r="1841" spans="4:14" x14ac:dyDescent="0.25">
      <c r="G1841" s="39"/>
      <c r="H1841" s="36"/>
      <c r="I1841" s="40"/>
      <c r="J1841" s="36"/>
      <c r="K1841" s="40"/>
      <c r="M1841" s="40"/>
      <c r="N1841" s="36"/>
    </row>
    <row r="1842" spans="4:14" x14ac:dyDescent="0.25">
      <c r="G1842" s="39"/>
      <c r="H1842" s="36"/>
      <c r="I1842" s="40"/>
      <c r="J1842" s="36"/>
      <c r="K1842" s="40"/>
      <c r="M1842" s="40"/>
      <c r="N1842" s="36"/>
    </row>
    <row r="1843" spans="4:14" x14ac:dyDescent="0.25">
      <c r="G1843" s="39"/>
      <c r="H1843" s="36"/>
      <c r="I1843" s="40"/>
      <c r="J1843" s="36"/>
      <c r="K1843" s="40"/>
      <c r="M1843" s="40"/>
      <c r="N1843" s="36"/>
    </row>
    <row r="1845" spans="4:14" x14ac:dyDescent="0.25">
      <c r="D1845" s="84">
        <v>34</v>
      </c>
      <c r="E1845" s="84"/>
      <c r="F1845" s="84"/>
      <c r="G1845" s="84"/>
      <c r="H1845" s="84"/>
      <c r="I1845" s="84"/>
      <c r="J1845" s="84"/>
      <c r="K1845" s="84"/>
      <c r="L1845" s="84"/>
      <c r="M1845" s="84"/>
      <c r="N1845" s="84"/>
    </row>
    <row r="1846" spans="4:14" x14ac:dyDescent="0.25">
      <c r="D1846" s="84" t="s">
        <v>0</v>
      </c>
      <c r="E1846" s="84"/>
      <c r="F1846" s="84"/>
      <c r="G1846" s="84"/>
      <c r="H1846" s="84"/>
      <c r="I1846" s="84"/>
      <c r="J1846" s="84"/>
      <c r="K1846" s="84"/>
      <c r="L1846" s="84"/>
      <c r="M1846" s="84"/>
      <c r="N1846" s="84"/>
    </row>
    <row r="1848" spans="4:14" x14ac:dyDescent="0.25">
      <c r="D1848" s="84" t="s">
        <v>614</v>
      </c>
      <c r="E1848" s="84"/>
      <c r="F1848" s="84"/>
      <c r="G1848" s="84"/>
      <c r="H1848" s="84"/>
      <c r="I1848" s="84"/>
      <c r="J1848" s="84"/>
      <c r="K1848" s="84"/>
      <c r="L1848" s="84"/>
      <c r="M1848" s="84"/>
      <c r="N1848" s="84"/>
    </row>
    <row r="1850" spans="4:14" x14ac:dyDescent="0.25">
      <c r="D1850" s="84" t="s">
        <v>114</v>
      </c>
      <c r="E1850" s="84"/>
      <c r="F1850" s="84"/>
      <c r="G1850" s="84"/>
      <c r="H1850" s="84"/>
      <c r="I1850" s="84"/>
      <c r="J1850" s="84"/>
      <c r="K1850" s="84"/>
      <c r="L1850" s="84"/>
      <c r="M1850" s="84"/>
      <c r="N1850" s="84"/>
    </row>
    <row r="1852" spans="4:14" x14ac:dyDescent="0.25">
      <c r="D1852" s="84" t="s">
        <v>115</v>
      </c>
      <c r="E1852" s="84"/>
      <c r="F1852" s="84"/>
      <c r="G1852" s="84"/>
      <c r="H1852" s="84"/>
      <c r="I1852" s="84"/>
      <c r="J1852" s="84"/>
      <c r="K1852" s="84"/>
      <c r="L1852" s="84"/>
      <c r="M1852" s="84"/>
      <c r="N1852" s="84"/>
    </row>
    <row r="1855" spans="4:14" x14ac:dyDescent="0.25">
      <c r="H1855" s="69">
        <v>2022</v>
      </c>
      <c r="J1855" s="69">
        <v>2023</v>
      </c>
      <c r="K1855" s="69"/>
      <c r="L1855" s="69">
        <v>2023</v>
      </c>
      <c r="N1855" s="69">
        <v>2024</v>
      </c>
    </row>
    <row r="1856" spans="4:14" x14ac:dyDescent="0.25">
      <c r="H1856" s="69" t="s">
        <v>4</v>
      </c>
      <c r="J1856" s="69" t="s">
        <v>5</v>
      </c>
      <c r="K1856" s="69"/>
      <c r="L1856" s="38" t="s">
        <v>4</v>
      </c>
      <c r="M1856" s="84" t="s">
        <v>5</v>
      </c>
      <c r="N1856" s="84"/>
    </row>
    <row r="1859" spans="1:14" x14ac:dyDescent="0.25">
      <c r="D1859" s="35" t="s">
        <v>6</v>
      </c>
    </row>
    <row r="1860" spans="1:14" x14ac:dyDescent="0.25">
      <c r="A1860" s="76" t="s">
        <v>615</v>
      </c>
      <c r="E1860" s="35" t="s">
        <v>416</v>
      </c>
      <c r="G1860" s="39" t="s">
        <v>9</v>
      </c>
      <c r="H1860" s="66">
        <v>32000</v>
      </c>
      <c r="I1860" s="40" t="s">
        <v>9</v>
      </c>
      <c r="J1860" s="66">
        <v>32000</v>
      </c>
      <c r="K1860" s="40" t="s">
        <v>9</v>
      </c>
      <c r="L1860" s="36">
        <v>23117</v>
      </c>
      <c r="M1860" s="40" t="s">
        <v>9</v>
      </c>
      <c r="N1860" s="36">
        <v>27000</v>
      </c>
    </row>
    <row r="1861" spans="1:14" x14ac:dyDescent="0.25">
      <c r="A1861" s="76" t="s">
        <v>616</v>
      </c>
      <c r="E1861" s="35" t="s">
        <v>70</v>
      </c>
      <c r="H1861" s="67">
        <v>6</v>
      </c>
      <c r="I1861" s="40"/>
      <c r="J1861" s="67">
        <v>6</v>
      </c>
      <c r="L1861" s="41">
        <v>236</v>
      </c>
      <c r="N1861" s="41">
        <v>6</v>
      </c>
    </row>
    <row r="1862" spans="1:14" x14ac:dyDescent="0.25">
      <c r="H1862" s="36"/>
      <c r="J1862" s="36"/>
      <c r="N1862" s="36"/>
    </row>
    <row r="1863" spans="1:14" x14ac:dyDescent="0.25">
      <c r="E1863" s="35" t="s">
        <v>85</v>
      </c>
      <c r="H1863" s="41">
        <f>SUM(H1860:H1862)</f>
        <v>32006</v>
      </c>
      <c r="J1863" s="41">
        <f>SUM(J1860:J1862)</f>
        <v>32006</v>
      </c>
      <c r="L1863" s="41">
        <f>SUM(L1860:L1862)</f>
        <v>23353</v>
      </c>
      <c r="N1863" s="41">
        <f>SUM(N1860:N1862)</f>
        <v>27006</v>
      </c>
    </row>
    <row r="1864" spans="1:14" x14ac:dyDescent="0.25">
      <c r="H1864" s="36"/>
      <c r="J1864" s="36"/>
      <c r="N1864" s="36"/>
    </row>
    <row r="1865" spans="1:14" x14ac:dyDescent="0.25">
      <c r="D1865" s="35" t="s">
        <v>88</v>
      </c>
      <c r="H1865" s="36"/>
      <c r="J1865" s="36"/>
      <c r="N1865" s="36"/>
    </row>
    <row r="1866" spans="1:14" x14ac:dyDescent="0.25">
      <c r="A1866" s="76" t="s">
        <v>617</v>
      </c>
      <c r="E1866" s="35" t="s">
        <v>618</v>
      </c>
      <c r="H1866" s="66">
        <v>18000</v>
      </c>
      <c r="I1866" s="40"/>
      <c r="J1866" s="66">
        <v>18000</v>
      </c>
      <c r="L1866" s="36">
        <v>2200</v>
      </c>
      <c r="N1866" s="36">
        <v>15000</v>
      </c>
    </row>
    <row r="1867" spans="1:14" x14ac:dyDescent="0.25">
      <c r="A1867" s="76"/>
      <c r="E1867" s="35" t="s">
        <v>589</v>
      </c>
      <c r="H1867" s="66"/>
      <c r="I1867" s="40"/>
      <c r="J1867" s="66">
        <v>0</v>
      </c>
      <c r="L1867" s="36">
        <v>0</v>
      </c>
      <c r="N1867" s="36">
        <v>0</v>
      </c>
    </row>
    <row r="1868" spans="1:14" x14ac:dyDescent="0.25">
      <c r="A1868" s="76" t="s">
        <v>619</v>
      </c>
      <c r="E1868" s="35" t="s">
        <v>94</v>
      </c>
      <c r="H1868" s="67">
        <v>0</v>
      </c>
      <c r="I1868" s="40"/>
      <c r="J1868" s="67">
        <v>5000</v>
      </c>
      <c r="L1868" s="43">
        <v>170</v>
      </c>
      <c r="N1868" s="41">
        <v>0</v>
      </c>
    </row>
    <row r="1869" spans="1:14" x14ac:dyDescent="0.25">
      <c r="H1869" s="36"/>
      <c r="J1869" s="36"/>
      <c r="N1869" s="36"/>
    </row>
    <row r="1870" spans="1:14" x14ac:dyDescent="0.25">
      <c r="E1870" s="35" t="s">
        <v>95</v>
      </c>
      <c r="H1870" s="41">
        <f>SUM(H1866:H1869)</f>
        <v>18000</v>
      </c>
      <c r="J1870" s="41">
        <f>SUM(J1866:J1869)</f>
        <v>23000</v>
      </c>
      <c r="L1870" s="41">
        <f>SUM(L1866:L1869)</f>
        <v>2370</v>
      </c>
      <c r="N1870" s="41">
        <f>SUM(N1866:N1869)</f>
        <v>15000</v>
      </c>
    </row>
    <row r="1871" spans="1:14" x14ac:dyDescent="0.25">
      <c r="H1871" s="36"/>
      <c r="J1871" s="36"/>
      <c r="N1871" s="36"/>
    </row>
    <row r="1872" spans="1:14" x14ac:dyDescent="0.25">
      <c r="E1872" s="35" t="s">
        <v>96</v>
      </c>
      <c r="H1872" s="36"/>
      <c r="J1872" s="36"/>
      <c r="N1872" s="36"/>
    </row>
    <row r="1873" spans="1:14" x14ac:dyDescent="0.25">
      <c r="F1873" s="35" t="s">
        <v>97</v>
      </c>
      <c r="H1873" s="36">
        <f>SUM(H1863-H1870)</f>
        <v>14006</v>
      </c>
      <c r="J1873" s="36">
        <f>SUM(J1863-J1870)</f>
        <v>9006</v>
      </c>
      <c r="L1873" s="36">
        <f>SUM(L1863-L1870)</f>
        <v>20983</v>
      </c>
      <c r="N1873" s="36">
        <f>SUM(N1863-N1870)</f>
        <v>12006</v>
      </c>
    </row>
    <row r="1874" spans="1:14" x14ac:dyDescent="0.25">
      <c r="H1874" s="36"/>
      <c r="J1874" s="36"/>
      <c r="N1874" s="36"/>
    </row>
    <row r="1875" spans="1:14" x14ac:dyDescent="0.25">
      <c r="A1875" s="35" t="s">
        <v>620</v>
      </c>
      <c r="D1875" s="35" t="s">
        <v>111</v>
      </c>
      <c r="H1875" s="41">
        <v>1590</v>
      </c>
      <c r="J1875" s="41">
        <f>H1877</f>
        <v>15596</v>
      </c>
      <c r="L1875" s="41">
        <f>H1877</f>
        <v>15596</v>
      </c>
      <c r="N1875" s="41">
        <f>L1877</f>
        <v>36579</v>
      </c>
    </row>
    <row r="1876" spans="1:14" x14ac:dyDescent="0.25">
      <c r="H1876" s="36"/>
      <c r="J1876" s="36"/>
      <c r="N1876" s="36"/>
    </row>
    <row r="1877" spans="1:14" ht="13.8" thickBot="1" x14ac:dyDescent="0.3">
      <c r="D1877" s="35" t="s">
        <v>112</v>
      </c>
      <c r="G1877" s="39" t="s">
        <v>9</v>
      </c>
      <c r="H1877" s="44">
        <f>SUM(H1873:H1876)</f>
        <v>15596</v>
      </c>
      <c r="I1877" s="40" t="s">
        <v>9</v>
      </c>
      <c r="J1877" s="44">
        <f>SUM(J1873:J1876)</f>
        <v>24602</v>
      </c>
      <c r="K1877" s="40" t="s">
        <v>9</v>
      </c>
      <c r="L1877" s="44">
        <f>L1873+L1875</f>
        <v>36579</v>
      </c>
      <c r="M1877" s="40" t="s">
        <v>9</v>
      </c>
      <c r="N1877" s="44">
        <f>SUM(N1873:N1875)</f>
        <v>48585</v>
      </c>
    </row>
    <row r="1878" spans="1:14" ht="13.8" thickTop="1" x14ac:dyDescent="0.25">
      <c r="G1878" s="39"/>
      <c r="H1878" s="36"/>
      <c r="I1878" s="40"/>
      <c r="J1878" s="36"/>
      <c r="K1878" s="40"/>
      <c r="M1878" s="40"/>
      <c r="N1878" s="36"/>
    </row>
    <row r="1879" spans="1:14" x14ac:dyDescent="0.25">
      <c r="G1879" s="39"/>
      <c r="H1879" s="36"/>
      <c r="I1879" s="40"/>
      <c r="J1879" s="36"/>
      <c r="K1879" s="40"/>
      <c r="M1879" s="40"/>
      <c r="N1879" s="36"/>
    </row>
    <row r="1880" spans="1:14" x14ac:dyDescent="0.25">
      <c r="G1880" s="39"/>
      <c r="H1880" s="36"/>
      <c r="I1880" s="40"/>
      <c r="J1880" s="36"/>
      <c r="K1880" s="40"/>
      <c r="M1880" s="40"/>
      <c r="N1880" s="36"/>
    </row>
    <row r="1881" spans="1:14" x14ac:dyDescent="0.25">
      <c r="G1881" s="39"/>
      <c r="H1881" s="36"/>
      <c r="I1881" s="40"/>
      <c r="J1881" s="36"/>
      <c r="K1881" s="40"/>
      <c r="M1881" s="40"/>
      <c r="N1881" s="36"/>
    </row>
    <row r="1882" spans="1:14" x14ac:dyDescent="0.25">
      <c r="G1882" s="39"/>
      <c r="H1882" s="36"/>
      <c r="I1882" s="40"/>
      <c r="J1882" s="36"/>
      <c r="K1882" s="40"/>
      <c r="M1882" s="40"/>
      <c r="N1882" s="36"/>
    </row>
    <row r="1883" spans="1:14" x14ac:dyDescent="0.25">
      <c r="G1883" s="39"/>
      <c r="H1883" s="36"/>
      <c r="I1883" s="40"/>
      <c r="J1883" s="36"/>
      <c r="K1883" s="40"/>
      <c r="M1883" s="40"/>
      <c r="N1883" s="36"/>
    </row>
    <row r="1884" spans="1:14" x14ac:dyDescent="0.25">
      <c r="G1884" s="39"/>
      <c r="H1884" s="36"/>
      <c r="I1884" s="40"/>
      <c r="J1884" s="36"/>
      <c r="K1884" s="40"/>
      <c r="M1884" s="40"/>
      <c r="N1884" s="36"/>
    </row>
    <row r="1885" spans="1:14" x14ac:dyDescent="0.25">
      <c r="G1885" s="39"/>
      <c r="H1885" s="36"/>
      <c r="I1885" s="40"/>
      <c r="J1885" s="36"/>
      <c r="K1885" s="40"/>
      <c r="M1885" s="40"/>
      <c r="N1885" s="36"/>
    </row>
    <row r="1886" spans="1:14" x14ac:dyDescent="0.25">
      <c r="G1886" s="39"/>
      <c r="H1886" s="36"/>
      <c r="I1886" s="40"/>
      <c r="J1886" s="36"/>
      <c r="K1886" s="40"/>
      <c r="M1886" s="40"/>
      <c r="N1886" s="36"/>
    </row>
    <row r="1887" spans="1:14" x14ac:dyDescent="0.25">
      <c r="G1887" s="39"/>
      <c r="H1887" s="36"/>
      <c r="I1887" s="40"/>
      <c r="J1887" s="36"/>
      <c r="K1887" s="40"/>
      <c r="M1887" s="40"/>
      <c r="N1887" s="36"/>
    </row>
    <row r="1888" spans="1:14" x14ac:dyDescent="0.25">
      <c r="G1888" s="39"/>
      <c r="H1888" s="36"/>
      <c r="I1888" s="40"/>
      <c r="J1888" s="36"/>
      <c r="K1888" s="40"/>
      <c r="M1888" s="40"/>
      <c r="N1888" s="36"/>
    </row>
    <row r="1889" spans="7:14" x14ac:dyDescent="0.25">
      <c r="G1889" s="39"/>
      <c r="H1889" s="36"/>
      <c r="I1889" s="40"/>
      <c r="J1889" s="36"/>
      <c r="K1889" s="40"/>
      <c r="M1889" s="40"/>
      <c r="N1889" s="36"/>
    </row>
    <row r="1890" spans="7:14" x14ac:dyDescent="0.25">
      <c r="G1890" s="39"/>
      <c r="H1890" s="36"/>
      <c r="I1890" s="40"/>
      <c r="J1890" s="36"/>
      <c r="K1890" s="40"/>
      <c r="M1890" s="40"/>
      <c r="N1890" s="36"/>
    </row>
    <row r="1891" spans="7:14" x14ac:dyDescent="0.25">
      <c r="G1891" s="39"/>
      <c r="H1891" s="36"/>
      <c r="I1891" s="40"/>
      <c r="J1891" s="36"/>
      <c r="K1891" s="40"/>
      <c r="M1891" s="40"/>
      <c r="N1891" s="36"/>
    </row>
    <row r="1892" spans="7:14" x14ac:dyDescent="0.25">
      <c r="G1892" s="39"/>
      <c r="H1892" s="36"/>
      <c r="I1892" s="40"/>
      <c r="J1892" s="36"/>
      <c r="K1892" s="40"/>
      <c r="M1892" s="40"/>
      <c r="N1892" s="36"/>
    </row>
    <row r="1893" spans="7:14" x14ac:dyDescent="0.25">
      <c r="G1893" s="39"/>
      <c r="H1893" s="36"/>
      <c r="I1893" s="40"/>
      <c r="J1893" s="36"/>
      <c r="K1893" s="40"/>
      <c r="M1893" s="40"/>
      <c r="N1893" s="36"/>
    </row>
    <row r="1894" spans="7:14" x14ac:dyDescent="0.25">
      <c r="G1894" s="39"/>
      <c r="H1894" s="36"/>
      <c r="I1894" s="40"/>
      <c r="J1894" s="36"/>
      <c r="K1894" s="40"/>
      <c r="M1894" s="40"/>
      <c r="N1894" s="36"/>
    </row>
    <row r="1895" spans="7:14" x14ac:dyDescent="0.25">
      <c r="G1895" s="39"/>
      <c r="H1895" s="36"/>
      <c r="I1895" s="40"/>
      <c r="J1895" s="36"/>
      <c r="K1895" s="40"/>
      <c r="M1895" s="40"/>
      <c r="N1895" s="36"/>
    </row>
    <row r="1896" spans="7:14" x14ac:dyDescent="0.25">
      <c r="G1896" s="39"/>
      <c r="H1896" s="36"/>
      <c r="I1896" s="40"/>
      <c r="J1896" s="36"/>
      <c r="K1896" s="40"/>
      <c r="M1896" s="40"/>
      <c r="N1896" s="36"/>
    </row>
    <row r="1897" spans="7:14" x14ac:dyDescent="0.25">
      <c r="G1897" s="39"/>
      <c r="H1897" s="36"/>
      <c r="I1897" s="40"/>
      <c r="J1897" s="36"/>
      <c r="K1897" s="40"/>
      <c r="M1897" s="40"/>
      <c r="N1897" s="36"/>
    </row>
    <row r="1898" spans="7:14" x14ac:dyDescent="0.25">
      <c r="G1898" s="39"/>
      <c r="H1898" s="36"/>
      <c r="I1898" s="40"/>
      <c r="J1898" s="36"/>
      <c r="K1898" s="40"/>
      <c r="M1898" s="40"/>
      <c r="N1898" s="36"/>
    </row>
    <row r="1899" spans="7:14" x14ac:dyDescent="0.25">
      <c r="G1899" s="39"/>
      <c r="H1899" s="36"/>
      <c r="I1899" s="40"/>
      <c r="J1899" s="36"/>
      <c r="K1899" s="40"/>
      <c r="M1899" s="40"/>
      <c r="N1899" s="36"/>
    </row>
    <row r="1900" spans="7:14" x14ac:dyDescent="0.25">
      <c r="G1900" s="39"/>
      <c r="H1900" s="36"/>
      <c r="I1900" s="40"/>
      <c r="J1900" s="36"/>
      <c r="K1900" s="40"/>
      <c r="M1900" s="40"/>
      <c r="N1900" s="36"/>
    </row>
    <row r="1901" spans="7:14" x14ac:dyDescent="0.25">
      <c r="G1901" s="39"/>
      <c r="H1901" s="36"/>
      <c r="I1901" s="40"/>
      <c r="J1901" s="36"/>
      <c r="K1901" s="40"/>
      <c r="M1901" s="40"/>
      <c r="N1901" s="36"/>
    </row>
    <row r="1902" spans="7:14" x14ac:dyDescent="0.25">
      <c r="G1902" s="39"/>
      <c r="H1902" s="36"/>
      <c r="I1902" s="40"/>
      <c r="J1902" s="36"/>
      <c r="K1902" s="40"/>
      <c r="M1902" s="40"/>
      <c r="N1902" s="36"/>
    </row>
    <row r="1903" spans="7:14" x14ac:dyDescent="0.25">
      <c r="G1903" s="39"/>
      <c r="H1903" s="36"/>
      <c r="I1903" s="40"/>
      <c r="J1903" s="36"/>
      <c r="K1903" s="40"/>
      <c r="M1903" s="40"/>
      <c r="N1903" s="36"/>
    </row>
    <row r="1904" spans="7:14" x14ac:dyDescent="0.25">
      <c r="G1904" s="39"/>
      <c r="H1904" s="36"/>
      <c r="I1904" s="40"/>
      <c r="J1904" s="36"/>
      <c r="K1904" s="40"/>
      <c r="M1904" s="40"/>
      <c r="N1904" s="36"/>
    </row>
    <row r="1905" spans="4:14" x14ac:dyDescent="0.25">
      <c r="G1905" s="39"/>
      <c r="H1905" s="36"/>
      <c r="I1905" s="40"/>
      <c r="J1905" s="36"/>
      <c r="K1905" s="40"/>
      <c r="M1905" s="40"/>
      <c r="N1905" s="36"/>
    </row>
    <row r="1906" spans="4:14" x14ac:dyDescent="0.25">
      <c r="G1906" s="39"/>
      <c r="H1906" s="36"/>
      <c r="I1906" s="40"/>
      <c r="J1906" s="36"/>
      <c r="K1906" s="40"/>
      <c r="M1906" s="40"/>
      <c r="N1906" s="36"/>
    </row>
    <row r="1907" spans="4:14" x14ac:dyDescent="0.25">
      <c r="G1907" s="39"/>
      <c r="H1907" s="36"/>
      <c r="I1907" s="40"/>
      <c r="J1907" s="36"/>
      <c r="K1907" s="40"/>
      <c r="M1907" s="40"/>
      <c r="N1907" s="36"/>
    </row>
    <row r="1908" spans="4:14" x14ac:dyDescent="0.25">
      <c r="G1908" s="39"/>
      <c r="H1908" s="36"/>
      <c r="I1908" s="40"/>
      <c r="J1908" s="36"/>
      <c r="K1908" s="40"/>
      <c r="M1908" s="40"/>
      <c r="N1908" s="36"/>
    </row>
    <row r="1909" spans="4:14" x14ac:dyDescent="0.25">
      <c r="G1909" s="39"/>
      <c r="H1909" s="36"/>
      <c r="I1909" s="40"/>
      <c r="J1909" s="36"/>
      <c r="K1909" s="40"/>
      <c r="M1909" s="40"/>
      <c r="N1909" s="36"/>
    </row>
    <row r="1910" spans="4:14" x14ac:dyDescent="0.25">
      <c r="G1910" s="39"/>
      <c r="H1910" s="36"/>
      <c r="I1910" s="40"/>
      <c r="J1910" s="36"/>
      <c r="K1910" s="40"/>
      <c r="M1910" s="40"/>
      <c r="N1910" s="36"/>
    </row>
    <row r="1911" spans="4:14" x14ac:dyDescent="0.25">
      <c r="G1911" s="39"/>
      <c r="H1911" s="36"/>
      <c r="I1911" s="40"/>
      <c r="J1911" s="36"/>
      <c r="K1911" s="40"/>
      <c r="M1911" s="40"/>
      <c r="N1911" s="36"/>
    </row>
    <row r="1912" spans="4:14" x14ac:dyDescent="0.25">
      <c r="D1912" s="84">
        <v>35</v>
      </c>
      <c r="E1912" s="84"/>
      <c r="F1912" s="84"/>
      <c r="G1912" s="84"/>
      <c r="H1912" s="84"/>
      <c r="I1912" s="84"/>
      <c r="J1912" s="84"/>
      <c r="K1912" s="84"/>
      <c r="L1912" s="84"/>
      <c r="M1912" s="84"/>
      <c r="N1912" s="84"/>
    </row>
    <row r="1913" spans="4:14" x14ac:dyDescent="0.25">
      <c r="D1913" s="84" t="s">
        <v>0</v>
      </c>
      <c r="E1913" s="84"/>
      <c r="F1913" s="84"/>
      <c r="G1913" s="84"/>
      <c r="H1913" s="84"/>
      <c r="I1913" s="84"/>
      <c r="J1913" s="84"/>
      <c r="K1913" s="84"/>
      <c r="L1913" s="84"/>
      <c r="M1913" s="84"/>
      <c r="N1913" s="84"/>
    </row>
    <row r="1915" spans="4:14" x14ac:dyDescent="0.25">
      <c r="D1915" s="84" t="s">
        <v>621</v>
      </c>
      <c r="E1915" s="84"/>
      <c r="F1915" s="84"/>
      <c r="G1915" s="84"/>
      <c r="H1915" s="84"/>
      <c r="I1915" s="84"/>
      <c r="J1915" s="84"/>
      <c r="K1915" s="84"/>
      <c r="L1915" s="84"/>
      <c r="M1915" s="84"/>
      <c r="N1915" s="84"/>
    </row>
    <row r="1917" spans="4:14" x14ac:dyDescent="0.25">
      <c r="D1917" s="84" t="s">
        <v>114</v>
      </c>
      <c r="E1917" s="84"/>
      <c r="F1917" s="84"/>
      <c r="G1917" s="84"/>
      <c r="H1917" s="84"/>
      <c r="I1917" s="84"/>
      <c r="J1917" s="84"/>
      <c r="K1917" s="84"/>
      <c r="L1917" s="84"/>
      <c r="M1917" s="84"/>
      <c r="N1917" s="84"/>
    </row>
    <row r="1919" spans="4:14" x14ac:dyDescent="0.25">
      <c r="D1919" s="84" t="s">
        <v>115</v>
      </c>
      <c r="E1919" s="84"/>
      <c r="F1919" s="84"/>
      <c r="G1919" s="84"/>
      <c r="H1919" s="84"/>
      <c r="I1919" s="84"/>
      <c r="J1919" s="84"/>
      <c r="K1919" s="84"/>
      <c r="L1919" s="84"/>
      <c r="M1919" s="84"/>
      <c r="N1919" s="84"/>
    </row>
    <row r="1920" spans="4:14" hidden="1" x14ac:dyDescent="0.25"/>
    <row r="1922" spans="1:14" x14ac:dyDescent="0.25">
      <c r="H1922" s="69">
        <v>2022</v>
      </c>
      <c r="J1922" s="69">
        <v>2023</v>
      </c>
      <c r="K1922" s="69"/>
      <c r="L1922" s="37">
        <v>2023</v>
      </c>
      <c r="N1922" s="69">
        <v>2024</v>
      </c>
    </row>
    <row r="1923" spans="1:14" x14ac:dyDescent="0.25">
      <c r="H1923" s="69" t="s">
        <v>4</v>
      </c>
      <c r="J1923" s="69" t="s">
        <v>5</v>
      </c>
      <c r="K1923" s="69"/>
      <c r="L1923" s="38" t="s">
        <v>4</v>
      </c>
      <c r="M1923" s="84" t="s">
        <v>5</v>
      </c>
      <c r="N1923" s="84"/>
    </row>
    <row r="1926" spans="1:14" x14ac:dyDescent="0.25">
      <c r="D1926" s="35" t="s">
        <v>6</v>
      </c>
    </row>
    <row r="1927" spans="1:14" x14ac:dyDescent="0.25">
      <c r="A1927" s="76" t="s">
        <v>622</v>
      </c>
      <c r="E1927" s="35" t="s">
        <v>416</v>
      </c>
      <c r="G1927" s="39" t="s">
        <v>9</v>
      </c>
      <c r="H1927" s="66">
        <v>65000</v>
      </c>
      <c r="I1927" s="40" t="s">
        <v>9</v>
      </c>
      <c r="J1927" s="66">
        <v>65000</v>
      </c>
      <c r="K1927" s="40" t="s">
        <v>9</v>
      </c>
      <c r="L1927" s="36">
        <v>60000</v>
      </c>
      <c r="M1927" s="40" t="s">
        <v>9</v>
      </c>
      <c r="N1927" s="36">
        <v>60000</v>
      </c>
    </row>
    <row r="1928" spans="1:14" x14ac:dyDescent="0.25">
      <c r="A1928" s="76" t="s">
        <v>623</v>
      </c>
      <c r="E1928" s="35" t="s">
        <v>70</v>
      </c>
      <c r="H1928" s="67">
        <v>330</v>
      </c>
      <c r="I1928" s="40"/>
      <c r="J1928" s="67">
        <v>350</v>
      </c>
      <c r="L1928" s="41">
        <v>894</v>
      </c>
      <c r="N1928" s="41">
        <v>1000</v>
      </c>
    </row>
    <row r="1929" spans="1:14" x14ac:dyDescent="0.25">
      <c r="H1929" s="36"/>
      <c r="J1929" s="36"/>
      <c r="N1929" s="36"/>
    </row>
    <row r="1930" spans="1:14" x14ac:dyDescent="0.25">
      <c r="E1930" s="35" t="s">
        <v>85</v>
      </c>
      <c r="H1930" s="41">
        <f>SUM(H1927:H1929)</f>
        <v>65330</v>
      </c>
      <c r="J1930" s="41">
        <f>SUM(J1927:J1929)</f>
        <v>65350</v>
      </c>
      <c r="L1930" s="41">
        <f>SUM(L1927:L1929)</f>
        <v>60894</v>
      </c>
      <c r="N1930" s="41">
        <f>SUM(N1927:N1929)</f>
        <v>61000</v>
      </c>
    </row>
    <row r="1931" spans="1:14" x14ac:dyDescent="0.25">
      <c r="H1931" s="36"/>
      <c r="J1931" s="36"/>
      <c r="N1931" s="36"/>
    </row>
    <row r="1932" spans="1:14" x14ac:dyDescent="0.25">
      <c r="D1932" s="35" t="s">
        <v>88</v>
      </c>
      <c r="H1932" s="36"/>
      <c r="I1932" s="36"/>
      <c r="J1932" s="36"/>
      <c r="N1932" s="36"/>
    </row>
    <row r="1933" spans="1:14" x14ac:dyDescent="0.25">
      <c r="A1933" s="76" t="s">
        <v>624</v>
      </c>
      <c r="E1933" s="35" t="s">
        <v>625</v>
      </c>
      <c r="H1933" s="66">
        <v>50000</v>
      </c>
      <c r="I1933" s="40"/>
      <c r="J1933" s="66">
        <v>50000</v>
      </c>
      <c r="L1933" s="36">
        <v>40000</v>
      </c>
      <c r="N1933" s="36">
        <v>40000</v>
      </c>
    </row>
    <row r="1934" spans="1:14" x14ac:dyDescent="0.25">
      <c r="A1934" s="76"/>
      <c r="E1934" s="35" t="s">
        <v>626</v>
      </c>
      <c r="H1934" s="66"/>
      <c r="I1934" s="40"/>
      <c r="J1934" s="66">
        <v>0</v>
      </c>
      <c r="N1934" s="36">
        <v>6000</v>
      </c>
    </row>
    <row r="1935" spans="1:14" x14ac:dyDescent="0.25">
      <c r="A1935" s="76" t="s">
        <v>627</v>
      </c>
      <c r="E1935" s="35" t="s">
        <v>94</v>
      </c>
      <c r="H1935" s="67">
        <v>73000</v>
      </c>
      <c r="I1935" s="40"/>
      <c r="J1935" s="67">
        <v>0</v>
      </c>
      <c r="L1935" s="43">
        <v>0</v>
      </c>
      <c r="N1935" s="43">
        <v>239000</v>
      </c>
    </row>
    <row r="1936" spans="1:14" x14ac:dyDescent="0.25">
      <c r="L1936" s="35"/>
    </row>
    <row r="1937" spans="1:16" x14ac:dyDescent="0.25">
      <c r="H1937" s="36"/>
      <c r="J1937" s="36"/>
      <c r="N1937" s="36"/>
    </row>
    <row r="1938" spans="1:16" x14ac:dyDescent="0.25">
      <c r="E1938" s="35" t="s">
        <v>95</v>
      </c>
      <c r="H1938" s="41">
        <f>SUM(H1933:H1937)</f>
        <v>123000</v>
      </c>
      <c r="J1938" s="41">
        <f>SUM(J1933:J1937)</f>
        <v>50000</v>
      </c>
      <c r="L1938" s="41">
        <f>SUM(L1933:L1937)</f>
        <v>40000</v>
      </c>
      <c r="N1938" s="41">
        <f>SUM(N1933:N1937)</f>
        <v>285000</v>
      </c>
    </row>
    <row r="1939" spans="1:16" x14ac:dyDescent="0.25">
      <c r="H1939" s="36"/>
      <c r="J1939" s="36"/>
      <c r="N1939" s="36"/>
    </row>
    <row r="1940" spans="1:16" x14ac:dyDescent="0.25">
      <c r="E1940" s="35" t="s">
        <v>96</v>
      </c>
      <c r="H1940" s="36"/>
      <c r="J1940" s="36"/>
      <c r="N1940" s="36"/>
    </row>
    <row r="1941" spans="1:16" x14ac:dyDescent="0.25">
      <c r="F1941" s="35" t="s">
        <v>97</v>
      </c>
      <c r="H1941" s="36">
        <f>SUM(H1930-H1938)</f>
        <v>-57670</v>
      </c>
      <c r="J1941" s="36">
        <f>SUM(J1930-J1938)</f>
        <v>15350</v>
      </c>
      <c r="L1941" s="36">
        <f>SUM(L1930-L1938)</f>
        <v>20894</v>
      </c>
      <c r="N1941" s="36">
        <f>SUM(N1930-N1938)</f>
        <v>-224000</v>
      </c>
    </row>
    <row r="1942" spans="1:16" x14ac:dyDescent="0.25">
      <c r="H1942" s="36"/>
      <c r="J1942" s="36"/>
      <c r="N1942" s="36"/>
    </row>
    <row r="1943" spans="1:16" ht="15" customHeight="1" x14ac:dyDescent="0.25">
      <c r="D1943" s="35" t="s">
        <v>98</v>
      </c>
      <c r="H1943" s="36"/>
      <c r="J1943" s="36"/>
      <c r="N1943" s="36"/>
    </row>
    <row r="1944" spans="1:16" ht="15" customHeight="1" x14ac:dyDescent="0.25">
      <c r="E1944" s="35" t="s">
        <v>99</v>
      </c>
      <c r="H1944" s="36"/>
      <c r="J1944" s="36"/>
      <c r="N1944" s="36"/>
    </row>
    <row r="1945" spans="1:16" ht="15" customHeight="1" x14ac:dyDescent="0.25">
      <c r="A1945" s="71"/>
      <c r="E1945" s="35" t="s">
        <v>103</v>
      </c>
      <c r="H1945" s="66">
        <v>0</v>
      </c>
      <c r="I1945" s="36"/>
      <c r="J1945" s="66">
        <v>0</v>
      </c>
      <c r="K1945" s="36"/>
      <c r="M1945" s="36"/>
      <c r="N1945" s="36"/>
      <c r="P1945" s="65">
        <f>H1945+H1904</f>
        <v>0</v>
      </c>
    </row>
    <row r="1946" spans="1:16" ht="15" customHeight="1" x14ac:dyDescent="0.25">
      <c r="A1946" s="71" t="s">
        <v>628</v>
      </c>
      <c r="E1946" s="35" t="s">
        <v>105</v>
      </c>
      <c r="H1946" s="67">
        <v>-17328</v>
      </c>
      <c r="I1946" s="36"/>
      <c r="J1946" s="67">
        <v>0</v>
      </c>
      <c r="K1946" s="36"/>
      <c r="L1946" s="43"/>
      <c r="M1946" s="36"/>
      <c r="N1946" s="43"/>
    </row>
    <row r="1947" spans="1:16" ht="15" customHeight="1" x14ac:dyDescent="0.25">
      <c r="A1947" s="71"/>
      <c r="H1947" s="36"/>
      <c r="I1947" s="36"/>
      <c r="J1947" s="36"/>
      <c r="K1947" s="36"/>
      <c r="M1947" s="36"/>
      <c r="N1947" s="36"/>
    </row>
    <row r="1948" spans="1:16" ht="15" customHeight="1" x14ac:dyDescent="0.25">
      <c r="E1948" s="35" t="s">
        <v>106</v>
      </c>
      <c r="H1948" s="36"/>
      <c r="I1948" s="36"/>
      <c r="J1948" s="36"/>
      <c r="K1948" s="36"/>
      <c r="M1948" s="36"/>
      <c r="N1948" s="36"/>
    </row>
    <row r="1949" spans="1:16" ht="15" customHeight="1" x14ac:dyDescent="0.25">
      <c r="F1949" s="35" t="s">
        <v>107</v>
      </c>
      <c r="H1949" s="36"/>
      <c r="I1949" s="36"/>
      <c r="J1949" s="36"/>
      <c r="K1949" s="36"/>
      <c r="M1949" s="36"/>
      <c r="N1949" s="36"/>
    </row>
    <row r="1950" spans="1:16" ht="15" customHeight="1" x14ac:dyDescent="0.25">
      <c r="F1950" s="35" t="s">
        <v>108</v>
      </c>
      <c r="H1950" s="36">
        <f>SUM(H1940:H1946)</f>
        <v>-74998</v>
      </c>
      <c r="I1950" s="36"/>
      <c r="J1950" s="36">
        <f>SUM(J1940:J1946)</f>
        <v>15350</v>
      </c>
      <c r="K1950" s="36"/>
      <c r="L1950" s="36">
        <f>SUM(L1939:L1946)</f>
        <v>20894</v>
      </c>
      <c r="M1950" s="36"/>
      <c r="N1950" s="36">
        <f>N1939+N1945+N1946</f>
        <v>0</v>
      </c>
    </row>
    <row r="1951" spans="1:16" x14ac:dyDescent="0.25">
      <c r="H1951" s="36"/>
      <c r="J1951" s="36"/>
      <c r="N1951" s="36"/>
    </row>
    <row r="1952" spans="1:16" x14ac:dyDescent="0.25">
      <c r="A1952" s="35" t="s">
        <v>629</v>
      </c>
      <c r="D1952" s="35" t="s">
        <v>111</v>
      </c>
      <c r="H1952" s="41">
        <v>43030</v>
      </c>
      <c r="J1952" s="41">
        <f>H1954</f>
        <v>-31968</v>
      </c>
      <c r="L1952" s="41">
        <f>H1954</f>
        <v>-31968</v>
      </c>
      <c r="N1952" s="41">
        <f>L1954</f>
        <v>9820</v>
      </c>
    </row>
    <row r="1953" spans="4:14" x14ac:dyDescent="0.25">
      <c r="H1953" s="36"/>
      <c r="J1953" s="36"/>
      <c r="N1953" s="36"/>
    </row>
    <row r="1954" spans="4:14" ht="13.8" thickBot="1" x14ac:dyDescent="0.3">
      <c r="D1954" s="35" t="s">
        <v>112</v>
      </c>
      <c r="G1954" s="39" t="s">
        <v>9</v>
      </c>
      <c r="H1954" s="44">
        <f>SUM(H1950:H1952)</f>
        <v>-31968</v>
      </c>
      <c r="I1954" s="40" t="s">
        <v>9</v>
      </c>
      <c r="J1954" s="44">
        <f>SUM(J1950:J1952)</f>
        <v>-16618</v>
      </c>
      <c r="K1954" s="40" t="s">
        <v>9</v>
      </c>
      <c r="L1954" s="44">
        <f>SUM(L1941:L1952)</f>
        <v>9820</v>
      </c>
      <c r="M1954" s="40" t="s">
        <v>9</v>
      </c>
      <c r="N1954" s="44">
        <f>SUM(N1941:N1952)</f>
        <v>-214180</v>
      </c>
    </row>
    <row r="1955" spans="4:14" ht="13.8" thickTop="1" x14ac:dyDescent="0.25">
      <c r="G1955" s="39"/>
      <c r="H1955" s="36"/>
      <c r="I1955" s="40"/>
      <c r="J1955" s="36"/>
      <c r="K1955" s="40"/>
      <c r="M1955" s="40"/>
      <c r="N1955" s="36"/>
    </row>
    <row r="1956" spans="4:14" x14ac:dyDescent="0.25">
      <c r="G1956" s="39"/>
      <c r="H1956" s="36"/>
      <c r="I1956" s="40"/>
      <c r="J1956" s="36"/>
      <c r="K1956" s="40"/>
      <c r="M1956" s="40"/>
      <c r="N1956" s="36"/>
    </row>
    <row r="1957" spans="4:14" x14ac:dyDescent="0.25">
      <c r="G1957" s="39"/>
      <c r="H1957" s="36"/>
      <c r="I1957" s="40"/>
      <c r="J1957" s="36"/>
      <c r="K1957" s="40"/>
      <c r="M1957" s="40"/>
      <c r="N1957" s="36"/>
    </row>
    <row r="1958" spans="4:14" x14ac:dyDescent="0.25">
      <c r="G1958" s="39"/>
      <c r="H1958" s="36"/>
      <c r="I1958" s="40"/>
      <c r="J1958" s="36"/>
      <c r="K1958" s="40"/>
      <c r="M1958" s="40"/>
      <c r="N1958" s="36"/>
    </row>
    <row r="1959" spans="4:14" x14ac:dyDescent="0.25">
      <c r="G1959" s="39"/>
      <c r="H1959" s="36"/>
      <c r="I1959" s="40"/>
      <c r="J1959" s="36"/>
      <c r="K1959" s="40"/>
      <c r="M1959" s="40"/>
      <c r="N1959" s="36"/>
    </row>
    <row r="1960" spans="4:14" x14ac:dyDescent="0.25">
      <c r="G1960" s="39"/>
      <c r="H1960" s="36"/>
      <c r="I1960" s="40"/>
      <c r="J1960" s="36"/>
      <c r="K1960" s="40"/>
      <c r="M1960" s="40"/>
      <c r="N1960" s="36"/>
    </row>
    <row r="1961" spans="4:14" x14ac:dyDescent="0.25">
      <c r="G1961" s="39"/>
      <c r="H1961" s="36"/>
      <c r="I1961" s="40"/>
      <c r="J1961" s="36"/>
      <c r="K1961" s="40"/>
      <c r="M1961" s="40"/>
      <c r="N1961" s="36"/>
    </row>
    <row r="1962" spans="4:14" x14ac:dyDescent="0.25">
      <c r="G1962" s="39"/>
      <c r="H1962" s="36"/>
      <c r="I1962" s="40"/>
      <c r="J1962" s="36"/>
      <c r="K1962" s="40"/>
      <c r="M1962" s="40"/>
      <c r="N1962" s="36"/>
    </row>
    <row r="1963" spans="4:14" x14ac:dyDescent="0.25">
      <c r="G1963" s="39"/>
      <c r="H1963" s="36"/>
      <c r="I1963" s="40"/>
      <c r="J1963" s="36"/>
      <c r="K1963" s="40"/>
      <c r="M1963" s="40"/>
      <c r="N1963" s="36"/>
    </row>
    <row r="1964" spans="4:14" x14ac:dyDescent="0.25">
      <c r="G1964" s="39"/>
      <c r="H1964" s="36"/>
      <c r="I1964" s="40"/>
      <c r="J1964" s="36"/>
      <c r="K1964" s="40"/>
      <c r="M1964" s="40"/>
      <c r="N1964" s="36"/>
    </row>
    <row r="1965" spans="4:14" x14ac:dyDescent="0.25">
      <c r="G1965" s="39"/>
      <c r="H1965" s="36"/>
      <c r="I1965" s="40"/>
      <c r="J1965" s="36"/>
      <c r="K1965" s="40"/>
      <c r="M1965" s="40"/>
      <c r="N1965" s="36"/>
    </row>
    <row r="1966" spans="4:14" x14ac:dyDescent="0.25">
      <c r="G1966" s="39"/>
      <c r="H1966" s="36"/>
      <c r="I1966" s="40"/>
      <c r="J1966" s="36"/>
      <c r="K1966" s="40"/>
      <c r="M1966" s="40"/>
      <c r="N1966" s="36"/>
    </row>
    <row r="1967" spans="4:14" x14ac:dyDescent="0.25">
      <c r="G1967" s="39"/>
      <c r="H1967" s="36"/>
      <c r="I1967" s="40"/>
      <c r="J1967" s="36"/>
      <c r="K1967" s="40"/>
      <c r="M1967" s="40"/>
      <c r="N1967" s="36"/>
    </row>
    <row r="1968" spans="4:14" x14ac:dyDescent="0.25">
      <c r="G1968" s="39"/>
      <c r="H1968" s="36"/>
      <c r="I1968" s="40"/>
      <c r="J1968" s="36"/>
      <c r="K1968" s="40"/>
      <c r="M1968" s="40"/>
      <c r="N1968" s="36"/>
    </row>
    <row r="1969" spans="4:14" x14ac:dyDescent="0.25">
      <c r="G1969" s="39"/>
      <c r="H1969" s="36"/>
      <c r="I1969" s="40"/>
      <c r="J1969" s="36"/>
      <c r="K1969" s="40"/>
      <c r="M1969" s="40"/>
      <c r="N1969" s="36"/>
    </row>
    <row r="1970" spans="4:14" x14ac:dyDescent="0.25">
      <c r="G1970" s="39"/>
      <c r="H1970" s="36"/>
      <c r="I1970" s="40"/>
      <c r="J1970" s="36"/>
      <c r="K1970" s="40"/>
      <c r="M1970" s="40"/>
      <c r="N1970" s="36"/>
    </row>
    <row r="1971" spans="4:14" x14ac:dyDescent="0.25">
      <c r="G1971" s="39"/>
      <c r="H1971" s="36"/>
      <c r="I1971" s="40"/>
      <c r="J1971" s="36"/>
      <c r="K1971" s="40"/>
      <c r="M1971" s="40"/>
      <c r="N1971" s="36"/>
    </row>
    <row r="1972" spans="4:14" x14ac:dyDescent="0.25">
      <c r="G1972" s="39"/>
      <c r="H1972" s="36"/>
      <c r="I1972" s="40"/>
      <c r="J1972" s="36"/>
      <c r="K1972" s="40"/>
      <c r="M1972" s="40"/>
      <c r="N1972" s="36"/>
    </row>
    <row r="1973" spans="4:14" x14ac:dyDescent="0.25">
      <c r="G1973" s="39"/>
      <c r="H1973" s="36"/>
      <c r="I1973" s="40"/>
      <c r="J1973" s="36"/>
      <c r="K1973" s="40"/>
      <c r="M1973" s="40"/>
      <c r="N1973" s="36"/>
    </row>
    <row r="1974" spans="4:14" x14ac:dyDescent="0.25">
      <c r="G1974" s="39"/>
      <c r="H1974" s="36"/>
      <c r="I1974" s="40"/>
      <c r="J1974" s="36"/>
      <c r="K1974" s="40"/>
      <c r="M1974" s="40"/>
      <c r="N1974" s="36"/>
    </row>
    <row r="1975" spans="4:14" x14ac:dyDescent="0.25">
      <c r="G1975" s="39"/>
      <c r="H1975" s="36"/>
      <c r="I1975" s="40"/>
      <c r="J1975" s="36"/>
      <c r="K1975" s="40"/>
      <c r="M1975" s="40"/>
      <c r="N1975" s="36"/>
    </row>
    <row r="1976" spans="4:14" x14ac:dyDescent="0.25">
      <c r="G1976" s="39"/>
      <c r="H1976" s="36"/>
      <c r="I1976" s="40"/>
      <c r="J1976" s="36"/>
      <c r="K1976" s="40"/>
      <c r="M1976" s="40"/>
      <c r="N1976" s="36"/>
    </row>
    <row r="1977" spans="4:14" x14ac:dyDescent="0.25">
      <c r="G1977" s="39"/>
      <c r="H1977" s="36"/>
      <c r="I1977" s="40"/>
      <c r="J1977" s="36"/>
      <c r="K1977" s="40"/>
      <c r="M1977" s="40"/>
      <c r="N1977" s="36"/>
    </row>
    <row r="1978" spans="4:14" x14ac:dyDescent="0.25">
      <c r="G1978" s="39"/>
      <c r="H1978" s="36"/>
      <c r="I1978" s="40"/>
      <c r="J1978" s="36"/>
      <c r="K1978" s="40"/>
      <c r="M1978" s="40"/>
      <c r="N1978" s="36"/>
    </row>
    <row r="1979" spans="4:14" x14ac:dyDescent="0.25">
      <c r="D1979" s="84">
        <v>36</v>
      </c>
      <c r="E1979" s="84"/>
      <c r="F1979" s="84"/>
      <c r="G1979" s="84"/>
      <c r="H1979" s="84"/>
      <c r="I1979" s="84"/>
      <c r="J1979" s="84"/>
      <c r="K1979" s="84"/>
      <c r="L1979" s="84"/>
      <c r="M1979" s="84"/>
      <c r="N1979" s="84"/>
    </row>
    <row r="1980" spans="4:14" x14ac:dyDescent="0.25">
      <c r="D1980" s="84" t="s">
        <v>0</v>
      </c>
      <c r="E1980" s="84"/>
      <c r="F1980" s="84"/>
      <c r="G1980" s="84"/>
      <c r="H1980" s="84"/>
      <c r="I1980" s="84"/>
      <c r="J1980" s="84"/>
      <c r="K1980" s="84"/>
      <c r="L1980" s="84"/>
      <c r="M1980" s="84"/>
      <c r="N1980" s="84"/>
    </row>
    <row r="1982" spans="4:14" x14ac:dyDescent="0.25">
      <c r="D1982" s="84" t="s">
        <v>630</v>
      </c>
      <c r="E1982" s="84"/>
      <c r="F1982" s="84"/>
      <c r="G1982" s="84"/>
      <c r="H1982" s="84"/>
      <c r="I1982" s="84"/>
      <c r="J1982" s="84"/>
      <c r="K1982" s="84"/>
      <c r="L1982" s="84"/>
      <c r="M1982" s="84"/>
      <c r="N1982" s="84"/>
    </row>
    <row r="1984" spans="4:14" ht="15" customHeight="1" x14ac:dyDescent="0.25">
      <c r="D1984" s="84" t="s">
        <v>274</v>
      </c>
      <c r="E1984" s="84"/>
      <c r="F1984" s="84"/>
      <c r="G1984" s="84"/>
      <c r="H1984" s="84"/>
      <c r="I1984" s="84"/>
      <c r="J1984" s="84"/>
      <c r="K1984" s="84"/>
      <c r="L1984" s="84"/>
      <c r="M1984" s="84"/>
      <c r="N1984" s="84"/>
    </row>
    <row r="1985" spans="1:14" ht="15" customHeight="1" x14ac:dyDescent="0.25"/>
    <row r="1986" spans="1:14" ht="15" customHeight="1" x14ac:dyDescent="0.25">
      <c r="D1986" s="84" t="s">
        <v>114</v>
      </c>
      <c r="E1986" s="84"/>
      <c r="F1986" s="84"/>
      <c r="G1986" s="84"/>
      <c r="H1986" s="84"/>
      <c r="I1986" s="84"/>
      <c r="J1986" s="84"/>
      <c r="K1986" s="84"/>
      <c r="L1986" s="84"/>
      <c r="M1986" s="84"/>
      <c r="N1986" s="84"/>
    </row>
    <row r="1987" spans="1:14" ht="15" customHeight="1" x14ac:dyDescent="0.25"/>
    <row r="1988" spans="1:14" ht="15" customHeight="1" x14ac:dyDescent="0.25">
      <c r="D1988" s="84" t="s">
        <v>115</v>
      </c>
      <c r="E1988" s="84"/>
      <c r="F1988" s="84"/>
      <c r="G1988" s="84"/>
      <c r="H1988" s="84"/>
      <c r="I1988" s="84"/>
      <c r="J1988" s="84"/>
      <c r="K1988" s="84"/>
      <c r="L1988" s="84"/>
      <c r="M1988" s="84"/>
      <c r="N1988" s="84"/>
    </row>
    <row r="1989" spans="1:14" ht="15" customHeight="1" x14ac:dyDescent="0.25"/>
    <row r="1990" spans="1:14" ht="15" customHeight="1" x14ac:dyDescent="0.25"/>
    <row r="1991" spans="1:14" x14ac:dyDescent="0.25">
      <c r="H1991" s="69">
        <v>2022</v>
      </c>
      <c r="J1991" s="69">
        <v>2023</v>
      </c>
      <c r="K1991" s="69"/>
      <c r="L1991" s="37">
        <v>2023</v>
      </c>
      <c r="N1991" s="69">
        <v>2024</v>
      </c>
    </row>
    <row r="1992" spans="1:14" x14ac:dyDescent="0.25">
      <c r="H1992" s="69" t="s">
        <v>4</v>
      </c>
      <c r="J1992" s="69" t="s">
        <v>5</v>
      </c>
      <c r="K1992" s="69"/>
      <c r="L1992" s="38" t="s">
        <v>4</v>
      </c>
      <c r="M1992" s="84" t="s">
        <v>5</v>
      </c>
      <c r="N1992" s="84"/>
    </row>
    <row r="1995" spans="1:14" x14ac:dyDescent="0.25">
      <c r="D1995" s="35" t="s">
        <v>6</v>
      </c>
    </row>
    <row r="1996" spans="1:14" x14ac:dyDescent="0.25">
      <c r="A1996" s="76" t="s">
        <v>631</v>
      </c>
      <c r="E1996" s="35" t="s">
        <v>121</v>
      </c>
      <c r="G1996" s="39" t="s">
        <v>9</v>
      </c>
      <c r="H1996" s="66">
        <v>44600</v>
      </c>
      <c r="I1996" s="40" t="s">
        <v>9</v>
      </c>
      <c r="J1996" s="66">
        <v>45000</v>
      </c>
      <c r="K1996" s="39" t="s">
        <v>9</v>
      </c>
      <c r="L1996" s="40">
        <v>60000</v>
      </c>
      <c r="M1996" s="39" t="s">
        <v>9</v>
      </c>
      <c r="N1996" s="40">
        <v>45000</v>
      </c>
    </row>
    <row r="1997" spans="1:14" x14ac:dyDescent="0.25">
      <c r="A1997" s="76" t="s">
        <v>632</v>
      </c>
      <c r="E1997" s="35" t="s">
        <v>70</v>
      </c>
      <c r="H1997" s="67">
        <v>350</v>
      </c>
      <c r="I1997" s="40"/>
      <c r="J1997" s="67">
        <v>500</v>
      </c>
      <c r="L1997" s="41">
        <v>900</v>
      </c>
      <c r="N1997" s="41">
        <v>2000</v>
      </c>
    </row>
    <row r="1998" spans="1:14" x14ac:dyDescent="0.25">
      <c r="H1998" s="40"/>
      <c r="J1998" s="40"/>
      <c r="N1998" s="36"/>
    </row>
    <row r="1999" spans="1:14" x14ac:dyDescent="0.25">
      <c r="E1999" s="35" t="s">
        <v>85</v>
      </c>
      <c r="H1999" s="62">
        <f>SUM(H1996:H1997)</f>
        <v>44950</v>
      </c>
      <c r="J1999" s="62">
        <f>SUM(J1996:J1997)</f>
        <v>45500</v>
      </c>
      <c r="L1999" s="41">
        <f>SUM(L1996:L1997)</f>
        <v>60900</v>
      </c>
      <c r="N1999" s="41">
        <f>SUM(N1996:N1997)</f>
        <v>47000</v>
      </c>
    </row>
    <row r="2000" spans="1:14" x14ac:dyDescent="0.25">
      <c r="H2000" s="36"/>
      <c r="J2000" s="36"/>
      <c r="N2000" s="36"/>
    </row>
    <row r="2001" spans="1:16" x14ac:dyDescent="0.25">
      <c r="D2001" s="35" t="s">
        <v>88</v>
      </c>
      <c r="H2001" s="36"/>
      <c r="J2001" s="36"/>
      <c r="N2001" s="36"/>
    </row>
    <row r="2002" spans="1:16" x14ac:dyDescent="0.25">
      <c r="A2002" s="76" t="s">
        <v>633</v>
      </c>
      <c r="E2002" s="35" t="s">
        <v>207</v>
      </c>
      <c r="H2002" s="66">
        <v>2850</v>
      </c>
      <c r="I2002" s="40"/>
      <c r="J2002" s="66">
        <v>10000</v>
      </c>
      <c r="L2002" s="36">
        <v>3680</v>
      </c>
      <c r="N2002" s="36">
        <v>10000</v>
      </c>
    </row>
    <row r="2003" spans="1:16" x14ac:dyDescent="0.25">
      <c r="A2003" s="76" t="s">
        <v>634</v>
      </c>
      <c r="E2003" s="35" t="s">
        <v>384</v>
      </c>
      <c r="H2003" s="66">
        <v>11000</v>
      </c>
      <c r="I2003" s="40"/>
      <c r="J2003" s="66">
        <v>11000</v>
      </c>
      <c r="L2003" s="36">
        <v>11000</v>
      </c>
      <c r="N2003" s="36">
        <v>21000</v>
      </c>
    </row>
    <row r="2004" spans="1:16" x14ac:dyDescent="0.25">
      <c r="A2004" s="76" t="s">
        <v>635</v>
      </c>
      <c r="B2004" s="78" t="s">
        <v>636</v>
      </c>
      <c r="E2004" s="35" t="s">
        <v>94</v>
      </c>
      <c r="H2004" s="67">
        <v>40000</v>
      </c>
      <c r="I2004" s="40"/>
      <c r="J2004" s="67">
        <v>40000</v>
      </c>
      <c r="L2004" s="43">
        <v>28000</v>
      </c>
      <c r="N2004" s="43">
        <v>40000</v>
      </c>
    </row>
    <row r="2005" spans="1:16" x14ac:dyDescent="0.25">
      <c r="H2005" s="36"/>
      <c r="J2005" s="36"/>
      <c r="N2005" s="36"/>
    </row>
    <row r="2006" spans="1:16" x14ac:dyDescent="0.25">
      <c r="E2006" s="35" t="s">
        <v>95</v>
      </c>
      <c r="H2006" s="41">
        <f>SUM(H2002:H2004)</f>
        <v>53850</v>
      </c>
      <c r="J2006" s="41">
        <f>SUM(J2002:J2004)</f>
        <v>61000</v>
      </c>
      <c r="L2006" s="41">
        <f>SUM(L2002:L2004)</f>
        <v>42680</v>
      </c>
      <c r="N2006" s="41">
        <f>SUM(N2002:N2004)</f>
        <v>71000</v>
      </c>
    </row>
    <row r="2007" spans="1:16" x14ac:dyDescent="0.25">
      <c r="H2007" s="36"/>
      <c r="J2007" s="36"/>
      <c r="N2007" s="36"/>
    </row>
    <row r="2008" spans="1:16" x14ac:dyDescent="0.25">
      <c r="E2008" s="35" t="s">
        <v>96</v>
      </c>
      <c r="H2008" s="36"/>
      <c r="J2008" s="36"/>
      <c r="N2008" s="36"/>
    </row>
    <row r="2009" spans="1:16" x14ac:dyDescent="0.25">
      <c r="F2009" s="35" t="s">
        <v>97</v>
      </c>
      <c r="H2009" s="36">
        <f>SUM(H1999-H2006)</f>
        <v>-8900</v>
      </c>
      <c r="J2009" s="36">
        <f>J1999-J2006</f>
        <v>-15500</v>
      </c>
      <c r="L2009" s="36">
        <f>SUM(L1999-L2006)</f>
        <v>18220</v>
      </c>
      <c r="N2009" s="36">
        <f>SUM(N1999-N2006)</f>
        <v>-24000</v>
      </c>
    </row>
    <row r="2010" spans="1:16" x14ac:dyDescent="0.25">
      <c r="H2010" s="36"/>
      <c r="J2010" s="36"/>
      <c r="N2010" s="36"/>
    </row>
    <row r="2011" spans="1:16" ht="15" customHeight="1" x14ac:dyDescent="0.25">
      <c r="D2011" s="35" t="s">
        <v>98</v>
      </c>
      <c r="H2011" s="36"/>
      <c r="J2011" s="36"/>
      <c r="N2011" s="36"/>
    </row>
    <row r="2012" spans="1:16" ht="15" customHeight="1" x14ac:dyDescent="0.25">
      <c r="E2012" s="35" t="s">
        <v>99</v>
      </c>
      <c r="H2012" s="36"/>
      <c r="J2012" s="36"/>
      <c r="N2012" s="36"/>
    </row>
    <row r="2013" spans="1:16" ht="15" customHeight="1" x14ac:dyDescent="0.25">
      <c r="A2013" s="71"/>
      <c r="E2013" s="35" t="s">
        <v>103</v>
      </c>
      <c r="H2013" s="66">
        <v>0</v>
      </c>
      <c r="I2013" s="36"/>
      <c r="J2013" s="66">
        <v>0</v>
      </c>
      <c r="K2013" s="36"/>
      <c r="M2013" s="36"/>
      <c r="N2013" s="36"/>
      <c r="P2013" s="65">
        <f>H2013+H1973</f>
        <v>0</v>
      </c>
    </row>
    <row r="2014" spans="1:16" ht="15" customHeight="1" x14ac:dyDescent="0.25">
      <c r="A2014" s="71" t="s">
        <v>637</v>
      </c>
      <c r="E2014" s="35" t="s">
        <v>105</v>
      </c>
      <c r="H2014" s="67">
        <v>-24120</v>
      </c>
      <c r="I2014" s="36"/>
      <c r="J2014" s="67">
        <v>0</v>
      </c>
      <c r="K2014" s="36"/>
      <c r="L2014" s="43"/>
      <c r="M2014" s="36"/>
      <c r="N2014" s="43"/>
    </row>
    <row r="2015" spans="1:16" ht="15" customHeight="1" x14ac:dyDescent="0.25">
      <c r="A2015" s="71"/>
      <c r="H2015" s="36"/>
      <c r="I2015" s="36"/>
      <c r="J2015" s="36"/>
      <c r="K2015" s="36"/>
      <c r="M2015" s="36"/>
      <c r="N2015" s="36"/>
    </row>
    <row r="2016" spans="1:16" ht="15" customHeight="1" x14ac:dyDescent="0.25">
      <c r="E2016" s="35" t="s">
        <v>106</v>
      </c>
      <c r="H2016" s="36"/>
      <c r="I2016" s="36"/>
      <c r="J2016" s="36"/>
      <c r="K2016" s="36"/>
      <c r="M2016" s="36"/>
      <c r="N2016" s="36"/>
    </row>
    <row r="2017" spans="1:14" ht="15" customHeight="1" x14ac:dyDescent="0.25">
      <c r="F2017" s="35" t="s">
        <v>107</v>
      </c>
      <c r="H2017" s="36"/>
      <c r="I2017" s="36"/>
      <c r="J2017" s="36"/>
      <c r="K2017" s="36"/>
      <c r="M2017" s="36"/>
      <c r="N2017" s="36"/>
    </row>
    <row r="2018" spans="1:14" ht="15" customHeight="1" x14ac:dyDescent="0.25">
      <c r="F2018" s="35" t="s">
        <v>108</v>
      </c>
      <c r="H2018" s="36">
        <f>SUM(H2008:H2014)</f>
        <v>-33020</v>
      </c>
      <c r="I2018" s="36"/>
      <c r="J2018" s="36">
        <f>SUM(J2008:J2014)</f>
        <v>-15500</v>
      </c>
      <c r="K2018" s="36"/>
      <c r="L2018" s="36">
        <f>SUM(L2007:L2014)</f>
        <v>18220</v>
      </c>
      <c r="M2018" s="36"/>
      <c r="N2018" s="36">
        <f>N2007+N2013+N2014</f>
        <v>0</v>
      </c>
    </row>
    <row r="2019" spans="1:14" x14ac:dyDescent="0.25">
      <c r="H2019" s="36"/>
      <c r="J2019" s="36"/>
      <c r="N2019" s="36"/>
    </row>
    <row r="2020" spans="1:14" x14ac:dyDescent="0.25">
      <c r="A2020" s="35" t="s">
        <v>638</v>
      </c>
      <c r="D2020" s="35" t="s">
        <v>639</v>
      </c>
      <c r="H2020" s="41">
        <v>176168</v>
      </c>
      <c r="J2020" s="41">
        <f>H2022</f>
        <v>143148</v>
      </c>
      <c r="L2020" s="41">
        <f>H2022</f>
        <v>143148</v>
      </c>
      <c r="N2020" s="41">
        <f>L2022</f>
        <v>161368</v>
      </c>
    </row>
    <row r="2021" spans="1:14" x14ac:dyDescent="0.25">
      <c r="H2021" s="36"/>
      <c r="J2021" s="36"/>
      <c r="N2021" s="36"/>
    </row>
    <row r="2022" spans="1:14" ht="13.8" thickBot="1" x14ac:dyDescent="0.3">
      <c r="D2022" s="35" t="s">
        <v>112</v>
      </c>
      <c r="G2022" s="39" t="s">
        <v>9</v>
      </c>
      <c r="H2022" s="44">
        <f>SUM(H2017:H2020)</f>
        <v>143148</v>
      </c>
      <c r="I2022" s="40" t="s">
        <v>9</v>
      </c>
      <c r="J2022" s="44">
        <f>SUM(J2017:J2020)</f>
        <v>127648</v>
      </c>
      <c r="K2022" s="40" t="s">
        <v>9</v>
      </c>
      <c r="L2022" s="44">
        <f>L2009+L2020</f>
        <v>161368</v>
      </c>
      <c r="M2022" s="40" t="s">
        <v>9</v>
      </c>
      <c r="N2022" s="44">
        <f>N2009+N2020</f>
        <v>137368</v>
      </c>
    </row>
    <row r="2023" spans="1:14" ht="13.8" thickTop="1" x14ac:dyDescent="0.25">
      <c r="G2023" s="39"/>
      <c r="H2023" s="36"/>
      <c r="I2023" s="40"/>
      <c r="J2023" s="36"/>
      <c r="K2023" s="40"/>
      <c r="M2023" s="40"/>
      <c r="N2023" s="36"/>
    </row>
    <row r="2024" spans="1:14" x14ac:dyDescent="0.25">
      <c r="G2024" s="39"/>
      <c r="H2024" s="36"/>
      <c r="I2024" s="40"/>
      <c r="J2024" s="36"/>
      <c r="K2024" s="40"/>
      <c r="M2024" s="40"/>
      <c r="N2024" s="36"/>
    </row>
    <row r="2025" spans="1:14" x14ac:dyDescent="0.25">
      <c r="G2025" s="39"/>
      <c r="H2025" s="36"/>
      <c r="I2025" s="40"/>
      <c r="J2025" s="36"/>
      <c r="K2025" s="40"/>
      <c r="M2025" s="40"/>
      <c r="N2025" s="36"/>
    </row>
    <row r="2026" spans="1:14" x14ac:dyDescent="0.25">
      <c r="G2026" s="39"/>
      <c r="H2026" s="36"/>
      <c r="I2026" s="40"/>
      <c r="J2026" s="36"/>
      <c r="K2026" s="40"/>
      <c r="M2026" s="40"/>
      <c r="N2026" s="36"/>
    </row>
    <row r="2027" spans="1:14" x14ac:dyDescent="0.25">
      <c r="G2027" s="39"/>
      <c r="H2027" s="36"/>
      <c r="I2027" s="40"/>
      <c r="J2027" s="36"/>
      <c r="K2027" s="40"/>
      <c r="M2027" s="40"/>
      <c r="N2027" s="36"/>
    </row>
    <row r="2028" spans="1:14" x14ac:dyDescent="0.25">
      <c r="G2028" s="39"/>
      <c r="H2028" s="36"/>
      <c r="I2028" s="40"/>
      <c r="J2028" s="36"/>
      <c r="K2028" s="40"/>
      <c r="M2028" s="40"/>
      <c r="N2028" s="36"/>
    </row>
    <row r="2029" spans="1:14" x14ac:dyDescent="0.25">
      <c r="G2029" s="39"/>
      <c r="H2029" s="36"/>
      <c r="I2029" s="40"/>
      <c r="J2029" s="36"/>
      <c r="K2029" s="40"/>
      <c r="M2029" s="40"/>
      <c r="N2029" s="36"/>
    </row>
    <row r="2030" spans="1:14" x14ac:dyDescent="0.25">
      <c r="G2030" s="39"/>
      <c r="H2030" s="36"/>
      <c r="I2030" s="40"/>
      <c r="J2030" s="36"/>
      <c r="K2030" s="40"/>
      <c r="M2030" s="40"/>
      <c r="N2030" s="36"/>
    </row>
    <row r="2031" spans="1:14" x14ac:dyDescent="0.25">
      <c r="G2031" s="39"/>
      <c r="H2031" s="36"/>
      <c r="I2031" s="40"/>
      <c r="J2031" s="36"/>
      <c r="K2031" s="40"/>
      <c r="M2031" s="40"/>
      <c r="N2031" s="36"/>
    </row>
    <row r="2032" spans="1:14" x14ac:dyDescent="0.25">
      <c r="G2032" s="39"/>
      <c r="H2032" s="36"/>
      <c r="I2032" s="40"/>
      <c r="J2032" s="36"/>
      <c r="K2032" s="40"/>
      <c r="M2032" s="40"/>
      <c r="N2032" s="36"/>
    </row>
    <row r="2033" spans="4:14" x14ac:dyDescent="0.25">
      <c r="G2033" s="39"/>
      <c r="H2033" s="36"/>
      <c r="I2033" s="40"/>
      <c r="J2033" s="36"/>
      <c r="K2033" s="40"/>
      <c r="M2033" s="40"/>
      <c r="N2033" s="36"/>
    </row>
    <row r="2034" spans="4:14" x14ac:dyDescent="0.25">
      <c r="G2034" s="39"/>
      <c r="H2034" s="36"/>
      <c r="I2034" s="40"/>
      <c r="J2034" s="36"/>
      <c r="K2034" s="40"/>
      <c r="M2034" s="40"/>
      <c r="N2034" s="36"/>
    </row>
    <row r="2035" spans="4:14" x14ac:dyDescent="0.25">
      <c r="G2035" s="39"/>
      <c r="H2035" s="36"/>
      <c r="I2035" s="40"/>
      <c r="J2035" s="36"/>
      <c r="K2035" s="40"/>
      <c r="M2035" s="40"/>
      <c r="N2035" s="36"/>
    </row>
    <row r="2036" spans="4:14" x14ac:dyDescent="0.25">
      <c r="G2036" s="39"/>
      <c r="H2036" s="36"/>
      <c r="I2036" s="40"/>
      <c r="J2036" s="36"/>
      <c r="K2036" s="40"/>
      <c r="M2036" s="40"/>
      <c r="N2036" s="36"/>
    </row>
    <row r="2037" spans="4:14" x14ac:dyDescent="0.25">
      <c r="G2037" s="39"/>
      <c r="H2037" s="36"/>
      <c r="I2037" s="40"/>
      <c r="J2037" s="36"/>
      <c r="K2037" s="40"/>
      <c r="M2037" s="40"/>
      <c r="N2037" s="36"/>
    </row>
    <row r="2038" spans="4:14" x14ac:dyDescent="0.25">
      <c r="G2038" s="39"/>
      <c r="H2038" s="36"/>
      <c r="I2038" s="40"/>
      <c r="J2038" s="36"/>
      <c r="K2038" s="40"/>
      <c r="M2038" s="40"/>
      <c r="N2038" s="36"/>
    </row>
    <row r="2039" spans="4:14" x14ac:dyDescent="0.25">
      <c r="G2039" s="39"/>
      <c r="H2039" s="36"/>
      <c r="I2039" s="40"/>
      <c r="J2039" s="36"/>
      <c r="K2039" s="40"/>
      <c r="M2039" s="40"/>
      <c r="N2039" s="36"/>
    </row>
    <row r="2040" spans="4:14" x14ac:dyDescent="0.25">
      <c r="G2040" s="39"/>
      <c r="H2040" s="36"/>
      <c r="I2040" s="40"/>
      <c r="J2040" s="36"/>
      <c r="K2040" s="40"/>
      <c r="M2040" s="40"/>
      <c r="N2040" s="36"/>
    </row>
    <row r="2041" spans="4:14" x14ac:dyDescent="0.25">
      <c r="L2041" s="36" t="s">
        <v>640</v>
      </c>
    </row>
    <row r="2042" spans="4:14" x14ac:dyDescent="0.25">
      <c r="D2042" s="84">
        <v>37</v>
      </c>
      <c r="E2042" s="84"/>
      <c r="F2042" s="84"/>
      <c r="G2042" s="84"/>
      <c r="H2042" s="84"/>
      <c r="I2042" s="84"/>
      <c r="J2042" s="84"/>
      <c r="K2042" s="84"/>
      <c r="L2042" s="84"/>
      <c r="M2042" s="84"/>
      <c r="N2042" s="84"/>
    </row>
    <row r="2043" spans="4:14" x14ac:dyDescent="0.25">
      <c r="D2043" s="84" t="s">
        <v>0</v>
      </c>
      <c r="E2043" s="84"/>
      <c r="F2043" s="84"/>
      <c r="G2043" s="84"/>
      <c r="H2043" s="84"/>
      <c r="I2043" s="84"/>
      <c r="J2043" s="84"/>
      <c r="K2043" s="84"/>
      <c r="L2043" s="84"/>
      <c r="M2043" s="84"/>
      <c r="N2043" s="84"/>
    </row>
    <row r="2045" spans="4:14" x14ac:dyDescent="0.25">
      <c r="D2045" s="84" t="s">
        <v>641</v>
      </c>
      <c r="E2045" s="84"/>
      <c r="F2045" s="84"/>
      <c r="G2045" s="84"/>
      <c r="H2045" s="84"/>
      <c r="I2045" s="84"/>
      <c r="J2045" s="84"/>
      <c r="K2045" s="84"/>
      <c r="L2045" s="84"/>
      <c r="M2045" s="84"/>
      <c r="N2045" s="84"/>
    </row>
    <row r="2047" spans="4:14" x14ac:dyDescent="0.25">
      <c r="D2047" s="84" t="s">
        <v>114</v>
      </c>
      <c r="E2047" s="84"/>
      <c r="F2047" s="84"/>
      <c r="G2047" s="84"/>
      <c r="H2047" s="84"/>
      <c r="I2047" s="84"/>
      <c r="J2047" s="84"/>
      <c r="K2047" s="84"/>
      <c r="L2047" s="84"/>
      <c r="M2047" s="84"/>
      <c r="N2047" s="84"/>
    </row>
    <row r="2048" spans="4:14" ht="18" customHeight="1" x14ac:dyDescent="0.25"/>
    <row r="2049" spans="1:14" x14ac:dyDescent="0.25">
      <c r="D2049" s="84" t="s">
        <v>115</v>
      </c>
      <c r="E2049" s="84"/>
      <c r="F2049" s="84"/>
      <c r="G2049" s="84"/>
      <c r="H2049" s="84"/>
      <c r="I2049" s="84"/>
      <c r="J2049" s="84"/>
      <c r="K2049" s="84"/>
      <c r="L2049" s="84"/>
      <c r="M2049" s="84"/>
      <c r="N2049" s="84"/>
    </row>
    <row r="2052" spans="1:14" x14ac:dyDescent="0.25">
      <c r="H2052" s="69">
        <v>2022</v>
      </c>
      <c r="J2052" s="37">
        <v>2023</v>
      </c>
      <c r="K2052" s="69"/>
      <c r="L2052" s="37">
        <v>2023</v>
      </c>
      <c r="N2052" s="69">
        <v>2024</v>
      </c>
    </row>
    <row r="2053" spans="1:14" x14ac:dyDescent="0.25">
      <c r="H2053" s="69" t="s">
        <v>4</v>
      </c>
      <c r="J2053" s="69" t="s">
        <v>5</v>
      </c>
      <c r="K2053" s="69"/>
      <c r="L2053" s="38" t="s">
        <v>4</v>
      </c>
      <c r="M2053" s="84" t="s">
        <v>5</v>
      </c>
      <c r="N2053" s="84"/>
    </row>
    <row r="2056" spans="1:14" x14ac:dyDescent="0.25">
      <c r="D2056" s="35" t="s">
        <v>6</v>
      </c>
    </row>
    <row r="2057" spans="1:14" x14ac:dyDescent="0.25">
      <c r="A2057" s="76" t="s">
        <v>642</v>
      </c>
      <c r="E2057" s="35" t="s">
        <v>275</v>
      </c>
      <c r="G2057" s="39" t="s">
        <v>9</v>
      </c>
      <c r="H2057" s="66">
        <v>0</v>
      </c>
      <c r="I2057" s="40" t="s">
        <v>9</v>
      </c>
      <c r="J2057" s="66">
        <v>135000</v>
      </c>
      <c r="K2057" s="40" t="s">
        <v>9</v>
      </c>
      <c r="L2057" s="36">
        <v>125000</v>
      </c>
      <c r="M2057" s="40" t="s">
        <v>9</v>
      </c>
      <c r="N2057" s="36">
        <v>115000</v>
      </c>
    </row>
    <row r="2058" spans="1:14" x14ac:dyDescent="0.25">
      <c r="A2058" s="76" t="s">
        <v>643</v>
      </c>
      <c r="E2058" s="35" t="s">
        <v>70</v>
      </c>
      <c r="H2058" s="67">
        <v>0</v>
      </c>
      <c r="I2058" s="40"/>
      <c r="J2058" s="67">
        <v>500</v>
      </c>
      <c r="L2058" s="41">
        <v>2200</v>
      </c>
      <c r="N2058" s="41">
        <v>1800</v>
      </c>
    </row>
    <row r="2059" spans="1:14" x14ac:dyDescent="0.25">
      <c r="H2059" s="36"/>
      <c r="J2059" s="36"/>
      <c r="N2059" s="36"/>
    </row>
    <row r="2060" spans="1:14" x14ac:dyDescent="0.25">
      <c r="E2060" s="35" t="s">
        <v>85</v>
      </c>
      <c r="H2060" s="41">
        <f>SUM(H2057:H2059)</f>
        <v>0</v>
      </c>
      <c r="J2060" s="41">
        <f>SUM(J2057:J2059)</f>
        <v>135500</v>
      </c>
      <c r="L2060" s="41">
        <f>SUM(L2057:L2059)</f>
        <v>127200</v>
      </c>
      <c r="N2060" s="41">
        <f>SUM(N2057:N2059)</f>
        <v>116800</v>
      </c>
    </row>
    <row r="2061" spans="1:14" x14ac:dyDescent="0.25">
      <c r="H2061" s="36"/>
      <c r="J2061" s="36"/>
      <c r="N2061" s="36"/>
    </row>
    <row r="2062" spans="1:14" x14ac:dyDescent="0.25">
      <c r="D2062" s="35" t="s">
        <v>88</v>
      </c>
      <c r="H2062" s="36"/>
      <c r="J2062" s="36"/>
      <c r="N2062" s="36"/>
    </row>
    <row r="2063" spans="1:14" x14ac:dyDescent="0.25">
      <c r="A2063" s="76" t="s">
        <v>644</v>
      </c>
      <c r="E2063" s="35" t="s">
        <v>118</v>
      </c>
      <c r="H2063" s="66">
        <v>0</v>
      </c>
      <c r="I2063" s="40"/>
      <c r="J2063" s="66">
        <v>21530</v>
      </c>
      <c r="L2063" s="36">
        <v>21530</v>
      </c>
      <c r="N2063" s="36">
        <v>21530</v>
      </c>
    </row>
    <row r="2064" spans="1:14" x14ac:dyDescent="0.25">
      <c r="A2064" s="76" t="s">
        <v>645</v>
      </c>
      <c r="E2064" s="35" t="s">
        <v>207</v>
      </c>
      <c r="H2064" s="66">
        <v>0</v>
      </c>
      <c r="I2064" s="40"/>
      <c r="J2064" s="66">
        <v>40000</v>
      </c>
      <c r="L2064" s="36">
        <v>25000</v>
      </c>
      <c r="N2064" s="36">
        <v>40000</v>
      </c>
    </row>
    <row r="2065" spans="1:16" x14ac:dyDescent="0.25">
      <c r="A2065" s="76" t="s">
        <v>646</v>
      </c>
      <c r="E2065" s="35" t="s">
        <v>647</v>
      </c>
      <c r="H2065" s="67">
        <v>0</v>
      </c>
      <c r="I2065" s="40"/>
      <c r="J2065" s="67">
        <v>40000</v>
      </c>
      <c r="L2065" s="43">
        <v>10000</v>
      </c>
      <c r="N2065" s="43">
        <v>40000</v>
      </c>
    </row>
    <row r="2066" spans="1:16" x14ac:dyDescent="0.25">
      <c r="H2066" s="36"/>
      <c r="J2066" s="36"/>
      <c r="N2066" s="36"/>
    </row>
    <row r="2067" spans="1:16" x14ac:dyDescent="0.25">
      <c r="E2067" s="35" t="s">
        <v>95</v>
      </c>
      <c r="H2067" s="41">
        <f>SUM(H2063:H2066)</f>
        <v>0</v>
      </c>
      <c r="J2067" s="41">
        <f>SUM(J2063:J2066)</f>
        <v>101530</v>
      </c>
      <c r="L2067" s="41">
        <f>SUM(L2063:L2066)</f>
        <v>56530</v>
      </c>
      <c r="N2067" s="41">
        <f>SUM(N2063:N2066)</f>
        <v>101530</v>
      </c>
    </row>
    <row r="2068" spans="1:16" x14ac:dyDescent="0.25">
      <c r="H2068" s="36"/>
      <c r="J2068" s="36"/>
      <c r="N2068" s="36"/>
    </row>
    <row r="2069" spans="1:16" x14ac:dyDescent="0.25">
      <c r="E2069" s="35" t="s">
        <v>96</v>
      </c>
      <c r="H2069" s="36"/>
      <c r="J2069" s="36"/>
      <c r="N2069" s="36"/>
    </row>
    <row r="2070" spans="1:16" x14ac:dyDescent="0.25">
      <c r="F2070" s="35" t="s">
        <v>97</v>
      </c>
      <c r="H2070" s="36">
        <f>SUM(H2060-H2067)</f>
        <v>0</v>
      </c>
      <c r="J2070" s="36">
        <f>SUM(J2060-J2067)</f>
        <v>33970</v>
      </c>
      <c r="L2070" s="36">
        <f>L2060-L2067</f>
        <v>70670</v>
      </c>
      <c r="N2070" s="36">
        <f>SUM(N2060-N2067)</f>
        <v>15270</v>
      </c>
    </row>
    <row r="2071" spans="1:16" x14ac:dyDescent="0.25">
      <c r="H2071" s="36"/>
      <c r="J2071" s="36"/>
      <c r="N2071" s="36"/>
    </row>
    <row r="2072" spans="1:16" ht="15" customHeight="1" x14ac:dyDescent="0.25">
      <c r="D2072" s="35" t="s">
        <v>98</v>
      </c>
      <c r="H2072" s="36"/>
      <c r="J2072" s="36"/>
      <c r="N2072" s="36"/>
    </row>
    <row r="2073" spans="1:16" ht="15" customHeight="1" x14ac:dyDescent="0.25">
      <c r="E2073" s="35" t="s">
        <v>99</v>
      </c>
      <c r="H2073" s="36"/>
      <c r="J2073" s="36"/>
      <c r="N2073" s="36"/>
    </row>
    <row r="2074" spans="1:16" ht="15" customHeight="1" x14ac:dyDescent="0.25">
      <c r="A2074" s="71"/>
      <c r="E2074" s="35" t="s">
        <v>103</v>
      </c>
      <c r="H2074" s="66">
        <v>0</v>
      </c>
      <c r="I2074" s="36"/>
      <c r="J2074" s="66">
        <v>0</v>
      </c>
      <c r="K2074" s="36"/>
      <c r="M2074" s="36"/>
      <c r="N2074" s="36"/>
      <c r="P2074" s="65">
        <f>H2074+H2034</f>
        <v>0</v>
      </c>
    </row>
    <row r="2075" spans="1:16" ht="15" customHeight="1" x14ac:dyDescent="0.25">
      <c r="A2075" s="71" t="s">
        <v>648</v>
      </c>
      <c r="E2075" s="35" t="s">
        <v>105</v>
      </c>
      <c r="H2075" s="67">
        <v>-34419</v>
      </c>
      <c r="I2075" s="36"/>
      <c r="J2075" s="67">
        <v>0</v>
      </c>
      <c r="K2075" s="36"/>
      <c r="L2075" s="43"/>
      <c r="M2075" s="36"/>
      <c r="N2075" s="43"/>
    </row>
    <row r="2076" spans="1:16" ht="15" customHeight="1" x14ac:dyDescent="0.25">
      <c r="A2076" s="71"/>
      <c r="H2076" s="36"/>
      <c r="I2076" s="36"/>
      <c r="J2076" s="36"/>
      <c r="K2076" s="36"/>
      <c r="M2076" s="36"/>
      <c r="N2076" s="36"/>
    </row>
    <row r="2077" spans="1:16" ht="15" customHeight="1" x14ac:dyDescent="0.25">
      <c r="E2077" s="35" t="s">
        <v>106</v>
      </c>
      <c r="H2077" s="36"/>
      <c r="I2077" s="36"/>
      <c r="J2077" s="36"/>
      <c r="K2077" s="36"/>
      <c r="M2077" s="36"/>
      <c r="N2077" s="36"/>
    </row>
    <row r="2078" spans="1:16" ht="15" customHeight="1" x14ac:dyDescent="0.25">
      <c r="F2078" s="35" t="s">
        <v>107</v>
      </c>
      <c r="H2078" s="36"/>
      <c r="I2078" s="36"/>
      <c r="J2078" s="36"/>
      <c r="K2078" s="36"/>
      <c r="M2078" s="36"/>
      <c r="N2078" s="36"/>
    </row>
    <row r="2079" spans="1:16" ht="15" customHeight="1" x14ac:dyDescent="0.25">
      <c r="F2079" s="35" t="s">
        <v>108</v>
      </c>
      <c r="H2079" s="36">
        <f>SUM(H2069:H2075)</f>
        <v>-34419</v>
      </c>
      <c r="I2079" s="36"/>
      <c r="J2079" s="36">
        <f>SUM(J2069:J2075)</f>
        <v>33970</v>
      </c>
      <c r="K2079" s="36"/>
      <c r="L2079" s="36">
        <f>SUM(L2068:L2075)</f>
        <v>70670</v>
      </c>
      <c r="M2079" s="36"/>
      <c r="N2079" s="36">
        <f>N2068+N2074+N2075</f>
        <v>0</v>
      </c>
    </row>
    <row r="2080" spans="1:16" x14ac:dyDescent="0.25">
      <c r="H2080" s="36"/>
      <c r="J2080" s="36"/>
      <c r="N2080" s="36"/>
    </row>
    <row r="2081" spans="1:14" x14ac:dyDescent="0.25">
      <c r="A2081" s="35" t="s">
        <v>649</v>
      </c>
      <c r="D2081" s="35" t="s">
        <v>111</v>
      </c>
      <c r="H2081" s="41">
        <v>180574</v>
      </c>
      <c r="J2081" s="41">
        <f>H2083</f>
        <v>146155</v>
      </c>
      <c r="L2081" s="41">
        <f>H2083</f>
        <v>146155</v>
      </c>
      <c r="N2081" s="41">
        <f>L2083</f>
        <v>287495</v>
      </c>
    </row>
    <row r="2082" spans="1:14" x14ac:dyDescent="0.25">
      <c r="H2082" s="36"/>
      <c r="J2082" s="36"/>
      <c r="N2082" s="36"/>
    </row>
    <row r="2083" spans="1:14" ht="13.8" thickBot="1" x14ac:dyDescent="0.3">
      <c r="D2083" s="35" t="s">
        <v>112</v>
      </c>
      <c r="G2083" s="39" t="s">
        <v>9</v>
      </c>
      <c r="H2083" s="44">
        <f>SUM(H2079:H2081)</f>
        <v>146155</v>
      </c>
      <c r="I2083" s="40" t="s">
        <v>9</v>
      </c>
      <c r="J2083" s="44">
        <f>SUM(J2079:J2081)</f>
        <v>180125</v>
      </c>
      <c r="K2083" s="40" t="s">
        <v>9</v>
      </c>
      <c r="L2083" s="44">
        <f>SUM(L2070:L2081)</f>
        <v>287495</v>
      </c>
      <c r="M2083" s="40" t="s">
        <v>9</v>
      </c>
      <c r="N2083" s="44">
        <f>SUM(N2070:N2081)</f>
        <v>302765</v>
      </c>
    </row>
    <row r="2084" spans="1:14" ht="13.8" thickTop="1" x14ac:dyDescent="0.25">
      <c r="G2084" s="39"/>
      <c r="H2084" s="36"/>
      <c r="I2084" s="40"/>
      <c r="J2084" s="36"/>
      <c r="K2084" s="40"/>
      <c r="M2084" s="40"/>
      <c r="N2084" s="36"/>
    </row>
    <row r="2085" spans="1:14" x14ac:dyDescent="0.25">
      <c r="G2085" s="39"/>
      <c r="H2085" s="36"/>
      <c r="I2085" s="40"/>
      <c r="J2085" s="36"/>
      <c r="K2085" s="40"/>
      <c r="M2085" s="40"/>
      <c r="N2085" s="36"/>
    </row>
    <row r="2086" spans="1:14" x14ac:dyDescent="0.25">
      <c r="G2086" s="39"/>
      <c r="H2086" s="36"/>
      <c r="I2086" s="40"/>
      <c r="J2086" s="36"/>
      <c r="K2086" s="40"/>
      <c r="M2086" s="40"/>
      <c r="N2086" s="36"/>
    </row>
    <row r="2087" spans="1:14" x14ac:dyDescent="0.25">
      <c r="G2087" s="39"/>
      <c r="H2087" s="36"/>
      <c r="I2087" s="40"/>
      <c r="J2087" s="36"/>
      <c r="K2087" s="40"/>
      <c r="M2087" s="40"/>
      <c r="N2087" s="36"/>
    </row>
    <row r="2088" spans="1:14" x14ac:dyDescent="0.25">
      <c r="G2088" s="39"/>
      <c r="H2088" s="36"/>
      <c r="I2088" s="40"/>
      <c r="J2088" s="36"/>
      <c r="K2088" s="40"/>
      <c r="M2088" s="40"/>
      <c r="N2088" s="36"/>
    </row>
    <row r="2089" spans="1:14" x14ac:dyDescent="0.25">
      <c r="G2089" s="39"/>
      <c r="H2089" s="36"/>
      <c r="I2089" s="40"/>
      <c r="J2089" s="36"/>
      <c r="K2089" s="40"/>
      <c r="M2089" s="40"/>
      <c r="N2089" s="36"/>
    </row>
    <row r="2090" spans="1:14" x14ac:dyDescent="0.25">
      <c r="G2090" s="39"/>
      <c r="H2090" s="36"/>
      <c r="I2090" s="40"/>
      <c r="J2090" s="36"/>
      <c r="K2090" s="40"/>
      <c r="M2090" s="40"/>
      <c r="N2090" s="36"/>
    </row>
    <row r="2091" spans="1:14" x14ac:dyDescent="0.25">
      <c r="G2091" s="39"/>
      <c r="H2091" s="36"/>
      <c r="I2091" s="40"/>
      <c r="J2091" s="36"/>
      <c r="K2091" s="40"/>
      <c r="M2091" s="40"/>
      <c r="N2091" s="36"/>
    </row>
    <row r="2092" spans="1:14" x14ac:dyDescent="0.25">
      <c r="G2092" s="39"/>
      <c r="H2092" s="36"/>
      <c r="I2092" s="40"/>
      <c r="J2092" s="36"/>
      <c r="K2092" s="40"/>
      <c r="M2092" s="40"/>
      <c r="N2092" s="36"/>
    </row>
    <row r="2093" spans="1:14" x14ac:dyDescent="0.25">
      <c r="G2093" s="39"/>
      <c r="H2093" s="36"/>
      <c r="I2093" s="40"/>
      <c r="J2093" s="36"/>
      <c r="K2093" s="40"/>
      <c r="M2093" s="40"/>
      <c r="N2093" s="36"/>
    </row>
    <row r="2094" spans="1:14" x14ac:dyDescent="0.25">
      <c r="G2094" s="39"/>
      <c r="H2094" s="36"/>
      <c r="I2094" s="40"/>
      <c r="J2094" s="36"/>
      <c r="K2094" s="40"/>
      <c r="M2094" s="40"/>
      <c r="N2094" s="36"/>
    </row>
    <row r="2095" spans="1:14" x14ac:dyDescent="0.25">
      <c r="G2095" s="39"/>
      <c r="H2095" s="36"/>
      <c r="I2095" s="40"/>
      <c r="J2095" s="36"/>
      <c r="K2095" s="40"/>
      <c r="M2095" s="40"/>
      <c r="N2095" s="36"/>
    </row>
    <row r="2096" spans="1:14" x14ac:dyDescent="0.25">
      <c r="G2096" s="39"/>
      <c r="H2096" s="36"/>
      <c r="I2096" s="40"/>
      <c r="J2096" s="36"/>
      <c r="K2096" s="40"/>
      <c r="M2096" s="40"/>
      <c r="N2096" s="36"/>
    </row>
    <row r="2097" spans="4:14" x14ac:dyDescent="0.25">
      <c r="G2097" s="39"/>
      <c r="H2097" s="36"/>
      <c r="I2097" s="40"/>
      <c r="J2097" s="36"/>
      <c r="K2097" s="40"/>
      <c r="M2097" s="40"/>
      <c r="N2097" s="36"/>
    </row>
    <row r="2098" spans="4:14" x14ac:dyDescent="0.25">
      <c r="G2098" s="39"/>
      <c r="H2098" s="36"/>
      <c r="I2098" s="40"/>
      <c r="J2098" s="36"/>
      <c r="K2098" s="40"/>
      <c r="M2098" s="40"/>
      <c r="N2098" s="36"/>
    </row>
    <row r="2099" spans="4:14" x14ac:dyDescent="0.25">
      <c r="G2099" s="39"/>
      <c r="H2099" s="36"/>
      <c r="I2099" s="40"/>
      <c r="J2099" s="36"/>
      <c r="K2099" s="40"/>
      <c r="M2099" s="40"/>
      <c r="N2099" s="36"/>
    </row>
    <row r="2100" spans="4:14" x14ac:dyDescent="0.25">
      <c r="G2100" s="39"/>
      <c r="H2100" s="36"/>
      <c r="I2100" s="40"/>
      <c r="J2100" s="36"/>
      <c r="K2100" s="40"/>
      <c r="M2100" s="40"/>
      <c r="N2100" s="36"/>
    </row>
    <row r="2101" spans="4:14" x14ac:dyDescent="0.25">
      <c r="G2101" s="39"/>
      <c r="H2101" s="36"/>
      <c r="I2101" s="40"/>
      <c r="J2101" s="36"/>
      <c r="K2101" s="40"/>
      <c r="M2101" s="40"/>
      <c r="N2101" s="36"/>
    </row>
    <row r="2102" spans="4:14" x14ac:dyDescent="0.25">
      <c r="G2102" s="39"/>
      <c r="H2102" s="36"/>
      <c r="I2102" s="40"/>
      <c r="J2102" s="36"/>
      <c r="K2102" s="40"/>
      <c r="M2102" s="40"/>
      <c r="N2102" s="36"/>
    </row>
    <row r="2103" spans="4:14" x14ac:dyDescent="0.25">
      <c r="G2103" s="39"/>
      <c r="H2103" s="36"/>
      <c r="I2103" s="40"/>
      <c r="J2103" s="36"/>
      <c r="K2103" s="40"/>
      <c r="M2103" s="40"/>
      <c r="N2103" s="36"/>
    </row>
    <row r="2104" spans="4:14" x14ac:dyDescent="0.25">
      <c r="G2104" s="39"/>
      <c r="H2104" s="36"/>
      <c r="I2104" s="40"/>
      <c r="J2104" s="36"/>
      <c r="K2104" s="40"/>
      <c r="M2104" s="40"/>
      <c r="N2104" s="36"/>
    </row>
    <row r="2105" spans="4:14" x14ac:dyDescent="0.25">
      <c r="G2105" s="39"/>
      <c r="H2105" s="36"/>
      <c r="I2105" s="40"/>
      <c r="J2105" s="36"/>
      <c r="K2105" s="40"/>
      <c r="M2105" s="40"/>
      <c r="N2105" s="36"/>
    </row>
    <row r="2106" spans="4:14" x14ac:dyDescent="0.25">
      <c r="D2106" s="84">
        <v>38</v>
      </c>
      <c r="E2106" s="84"/>
      <c r="F2106" s="84"/>
      <c r="G2106" s="84"/>
      <c r="H2106" s="84"/>
      <c r="I2106" s="84"/>
      <c r="J2106" s="84"/>
      <c r="K2106" s="84"/>
      <c r="L2106" s="84"/>
      <c r="M2106" s="84"/>
      <c r="N2106" s="84"/>
    </row>
    <row r="2107" spans="4:14" x14ac:dyDescent="0.25">
      <c r="D2107" s="84" t="s">
        <v>0</v>
      </c>
      <c r="E2107" s="84"/>
      <c r="F2107" s="84"/>
      <c r="G2107" s="84"/>
      <c r="H2107" s="84"/>
      <c r="I2107" s="84"/>
      <c r="J2107" s="84"/>
      <c r="K2107" s="84"/>
      <c r="L2107" s="84"/>
      <c r="M2107" s="84"/>
      <c r="N2107" s="84"/>
    </row>
    <row r="2109" spans="4:14" x14ac:dyDescent="0.25">
      <c r="D2109" s="84" t="s">
        <v>650</v>
      </c>
      <c r="E2109" s="84"/>
      <c r="F2109" s="84"/>
      <c r="G2109" s="84"/>
      <c r="H2109" s="84"/>
      <c r="I2109" s="84"/>
      <c r="J2109" s="84"/>
      <c r="K2109" s="84"/>
      <c r="L2109" s="84"/>
      <c r="M2109" s="84"/>
      <c r="N2109" s="84"/>
    </row>
    <row r="2111" spans="4:14" x14ac:dyDescent="0.25">
      <c r="D2111" s="84" t="s">
        <v>114</v>
      </c>
      <c r="E2111" s="84"/>
      <c r="F2111" s="84"/>
      <c r="G2111" s="84"/>
      <c r="H2111" s="84"/>
      <c r="I2111" s="84"/>
      <c r="J2111" s="84"/>
      <c r="K2111" s="84"/>
      <c r="L2111" s="84"/>
      <c r="M2111" s="84"/>
      <c r="N2111" s="84"/>
    </row>
    <row r="2113" spans="1:14" x14ac:dyDescent="0.25">
      <c r="D2113" s="84" t="s">
        <v>115</v>
      </c>
      <c r="E2113" s="84"/>
      <c r="F2113" s="84"/>
      <c r="G2113" s="84"/>
      <c r="H2113" s="84"/>
      <c r="I2113" s="84"/>
      <c r="J2113" s="84"/>
      <c r="K2113" s="84"/>
      <c r="L2113" s="84"/>
      <c r="M2113" s="84"/>
      <c r="N2113" s="84"/>
    </row>
    <row r="2116" spans="1:14" x14ac:dyDescent="0.25">
      <c r="H2116" s="69">
        <v>2022</v>
      </c>
      <c r="J2116" s="69">
        <v>2023</v>
      </c>
      <c r="K2116" s="69"/>
      <c r="L2116" s="37">
        <v>2023</v>
      </c>
      <c r="N2116" s="69">
        <v>2024</v>
      </c>
    </row>
    <row r="2117" spans="1:14" x14ac:dyDescent="0.25">
      <c r="H2117" s="69" t="s">
        <v>4</v>
      </c>
      <c r="J2117" s="69" t="s">
        <v>5</v>
      </c>
      <c r="K2117" s="69"/>
      <c r="L2117" s="38" t="s">
        <v>4</v>
      </c>
      <c r="M2117" s="84" t="s">
        <v>5</v>
      </c>
      <c r="N2117" s="84"/>
    </row>
    <row r="2120" spans="1:14" x14ac:dyDescent="0.25">
      <c r="D2120" s="35" t="s">
        <v>6</v>
      </c>
    </row>
    <row r="2121" spans="1:14" x14ac:dyDescent="0.25">
      <c r="A2121" s="35" t="s">
        <v>651</v>
      </c>
      <c r="E2121" s="35" t="s">
        <v>652</v>
      </c>
      <c r="G2121" s="35" t="s">
        <v>9</v>
      </c>
      <c r="H2121" s="67">
        <v>0</v>
      </c>
      <c r="I2121" s="35" t="s">
        <v>9</v>
      </c>
      <c r="J2121" s="67">
        <v>1000</v>
      </c>
      <c r="K2121" s="35" t="s">
        <v>9</v>
      </c>
      <c r="L2121" s="67">
        <v>1000</v>
      </c>
      <c r="M2121" s="35" t="s">
        <v>9</v>
      </c>
      <c r="N2121" s="43">
        <v>1000</v>
      </c>
    </row>
    <row r="2122" spans="1:14" x14ac:dyDescent="0.25">
      <c r="H2122" s="36"/>
      <c r="J2122" s="36"/>
      <c r="N2122" s="36"/>
    </row>
    <row r="2123" spans="1:14" x14ac:dyDescent="0.25">
      <c r="E2123" s="35" t="s">
        <v>85</v>
      </c>
      <c r="H2123" s="41">
        <f>SUM(H2121:H2121)</f>
        <v>0</v>
      </c>
      <c r="I2123" s="36"/>
      <c r="J2123" s="41">
        <f>SUM(J2121:J2121)</f>
        <v>1000</v>
      </c>
      <c r="K2123" s="36"/>
      <c r="L2123" s="41">
        <f>SUM(L2121:L2121)</f>
        <v>1000</v>
      </c>
      <c r="M2123" s="36"/>
      <c r="N2123" s="43">
        <f>SUM(N2121:N2122)</f>
        <v>1000</v>
      </c>
    </row>
    <row r="2124" spans="1:14" x14ac:dyDescent="0.25">
      <c r="H2124" s="36"/>
      <c r="J2124" s="36"/>
      <c r="N2124" s="36"/>
    </row>
    <row r="2125" spans="1:14" x14ac:dyDescent="0.25">
      <c r="D2125" s="35" t="s">
        <v>88</v>
      </c>
      <c r="H2125" s="36"/>
      <c r="J2125" s="36"/>
      <c r="N2125" s="36"/>
    </row>
    <row r="2126" spans="1:14" x14ac:dyDescent="0.25">
      <c r="A2126" s="35" t="s">
        <v>653</v>
      </c>
      <c r="E2126" s="35" t="s">
        <v>654</v>
      </c>
      <c r="H2126" s="67">
        <v>3748</v>
      </c>
      <c r="J2126" s="67">
        <v>4000</v>
      </c>
      <c r="L2126" s="67">
        <v>2000</v>
      </c>
      <c r="N2126" s="43">
        <v>4000</v>
      </c>
    </row>
    <row r="2127" spans="1:14" x14ac:dyDescent="0.25">
      <c r="H2127" s="36"/>
      <c r="J2127" s="36"/>
      <c r="N2127" s="36"/>
    </row>
    <row r="2128" spans="1:14" x14ac:dyDescent="0.25">
      <c r="E2128" s="35" t="s">
        <v>95</v>
      </c>
      <c r="H2128" s="41">
        <f>SUM(H2126:H2127)</f>
        <v>3748</v>
      </c>
      <c r="J2128" s="41">
        <f>SUM(J2126:J2126)</f>
        <v>4000</v>
      </c>
      <c r="L2128" s="41">
        <f>SUM(L2126:L2127)</f>
        <v>2000</v>
      </c>
      <c r="N2128" s="43">
        <f>SUM(N2126:N2127)</f>
        <v>4000</v>
      </c>
    </row>
    <row r="2129" spans="1:14" x14ac:dyDescent="0.25">
      <c r="H2129" s="36"/>
      <c r="J2129" s="36"/>
      <c r="N2129" s="36"/>
    </row>
    <row r="2130" spans="1:14" x14ac:dyDescent="0.25">
      <c r="E2130" s="35" t="s">
        <v>96</v>
      </c>
      <c r="H2130" s="36"/>
      <c r="J2130" s="36"/>
      <c r="N2130" s="36"/>
    </row>
    <row r="2131" spans="1:14" x14ac:dyDescent="0.25">
      <c r="F2131" s="35" t="s">
        <v>97</v>
      </c>
      <c r="H2131" s="36">
        <f>H2123-H2128</f>
        <v>-3748</v>
      </c>
      <c r="J2131" s="36">
        <f>J2123-J2128</f>
        <v>-3000</v>
      </c>
      <c r="L2131" s="36">
        <f>L2123-L2128</f>
        <v>-1000</v>
      </c>
      <c r="N2131" s="36">
        <f>N2123-N2128</f>
        <v>-3000</v>
      </c>
    </row>
    <row r="2132" spans="1:14" x14ac:dyDescent="0.25">
      <c r="H2132" s="36"/>
      <c r="J2132" s="36"/>
      <c r="N2132" s="36"/>
    </row>
    <row r="2133" spans="1:14" x14ac:dyDescent="0.25">
      <c r="A2133" s="35" t="s">
        <v>655</v>
      </c>
      <c r="D2133" s="35" t="s">
        <v>111</v>
      </c>
      <c r="H2133" s="67">
        <v>4084</v>
      </c>
      <c r="J2133" s="67">
        <f>H2135</f>
        <v>336</v>
      </c>
      <c r="L2133" s="67">
        <f>H2135</f>
        <v>336</v>
      </c>
      <c r="N2133" s="43">
        <f>L2135</f>
        <v>-664</v>
      </c>
    </row>
    <row r="2134" spans="1:14" x14ac:dyDescent="0.25">
      <c r="H2134" s="36"/>
      <c r="J2134" s="36"/>
      <c r="N2134" s="36"/>
    </row>
    <row r="2135" spans="1:14" ht="13.8" thickBot="1" x14ac:dyDescent="0.3">
      <c r="D2135" s="35" t="s">
        <v>112</v>
      </c>
      <c r="G2135" s="39" t="s">
        <v>9</v>
      </c>
      <c r="H2135" s="44">
        <f>SUM(H2131:H2133)</f>
        <v>336</v>
      </c>
      <c r="I2135" s="40" t="s">
        <v>9</v>
      </c>
      <c r="J2135" s="44">
        <f>SUM(J2131:J2133)</f>
        <v>-2664</v>
      </c>
      <c r="K2135" s="40" t="s">
        <v>9</v>
      </c>
      <c r="L2135" s="44">
        <f>SUM(L2131:L2133)</f>
        <v>-664</v>
      </c>
      <c r="M2135" s="40" t="s">
        <v>9</v>
      </c>
      <c r="N2135" s="44">
        <f>SUM(N2131:N2133)</f>
        <v>-3664</v>
      </c>
    </row>
    <row r="2136" spans="1:14" ht="13.8" thickTop="1" x14ac:dyDescent="0.25">
      <c r="G2136" s="39"/>
      <c r="H2136" s="36"/>
      <c r="I2136" s="40"/>
      <c r="J2136" s="36"/>
      <c r="K2136" s="40"/>
      <c r="M2136" s="40"/>
      <c r="N2136" s="36"/>
    </row>
    <row r="2137" spans="1:14" x14ac:dyDescent="0.25">
      <c r="G2137" s="39"/>
      <c r="H2137" s="36"/>
      <c r="I2137" s="40"/>
      <c r="J2137" s="36"/>
      <c r="K2137" s="40"/>
      <c r="M2137" s="40"/>
      <c r="N2137" s="36"/>
    </row>
    <row r="2138" spans="1:14" x14ac:dyDescent="0.25">
      <c r="G2138" s="39"/>
      <c r="H2138" s="36"/>
      <c r="I2138" s="40"/>
      <c r="J2138" s="36"/>
      <c r="K2138" s="40"/>
      <c r="M2138" s="40"/>
      <c r="N2138" s="36"/>
    </row>
    <row r="2139" spans="1:14" x14ac:dyDescent="0.25">
      <c r="G2139" s="39"/>
      <c r="H2139" s="36"/>
      <c r="I2139" s="40"/>
      <c r="J2139" s="36"/>
      <c r="K2139" s="40"/>
      <c r="M2139" s="40"/>
      <c r="N2139" s="36"/>
    </row>
    <row r="2140" spans="1:14" x14ac:dyDescent="0.25">
      <c r="G2140" s="39"/>
      <c r="H2140" s="36"/>
      <c r="I2140" s="40"/>
      <c r="J2140" s="36"/>
      <c r="K2140" s="40"/>
      <c r="M2140" s="40"/>
      <c r="N2140" s="36"/>
    </row>
    <row r="2141" spans="1:14" x14ac:dyDescent="0.25">
      <c r="G2141" s="39"/>
      <c r="H2141" s="36"/>
      <c r="I2141" s="40"/>
      <c r="J2141" s="36"/>
      <c r="K2141" s="40"/>
      <c r="M2141" s="40"/>
      <c r="N2141" s="36"/>
    </row>
    <row r="2142" spans="1:14" x14ac:dyDescent="0.25">
      <c r="G2142" s="39"/>
      <c r="H2142" s="36"/>
      <c r="I2142" s="40"/>
      <c r="J2142" s="36"/>
      <c r="K2142" s="40"/>
      <c r="M2142" s="40"/>
      <c r="N2142" s="36"/>
    </row>
    <row r="2143" spans="1:14" x14ac:dyDescent="0.25">
      <c r="G2143" s="39"/>
      <c r="H2143" s="36"/>
      <c r="I2143" s="40"/>
      <c r="J2143" s="36"/>
      <c r="K2143" s="40"/>
      <c r="M2143" s="40"/>
      <c r="N2143" s="36"/>
    </row>
    <row r="2144" spans="1:14" x14ac:dyDescent="0.25">
      <c r="G2144" s="39"/>
      <c r="H2144" s="36"/>
      <c r="I2144" s="40"/>
      <c r="J2144" s="36"/>
      <c r="K2144" s="40"/>
      <c r="M2144" s="40"/>
      <c r="N2144" s="36"/>
    </row>
    <row r="2145" spans="7:14" x14ac:dyDescent="0.25">
      <c r="G2145" s="39"/>
      <c r="H2145" s="36"/>
      <c r="I2145" s="40"/>
      <c r="J2145" s="36"/>
      <c r="K2145" s="40"/>
      <c r="M2145" s="40"/>
      <c r="N2145" s="36"/>
    </row>
    <row r="2146" spans="7:14" x14ac:dyDescent="0.25">
      <c r="G2146" s="39"/>
      <c r="H2146" s="36"/>
      <c r="I2146" s="40"/>
      <c r="J2146" s="36"/>
      <c r="K2146" s="40"/>
      <c r="M2146" s="40"/>
      <c r="N2146" s="36"/>
    </row>
    <row r="2147" spans="7:14" x14ac:dyDescent="0.25">
      <c r="G2147" s="39"/>
      <c r="H2147" s="36"/>
      <c r="I2147" s="40"/>
      <c r="J2147" s="36"/>
      <c r="K2147" s="40"/>
      <c r="M2147" s="40"/>
      <c r="N2147" s="36"/>
    </row>
    <row r="2148" spans="7:14" x14ac:dyDescent="0.25">
      <c r="G2148" s="39"/>
      <c r="H2148" s="36"/>
      <c r="I2148" s="40"/>
      <c r="J2148" s="36"/>
      <c r="K2148" s="40"/>
      <c r="M2148" s="40"/>
      <c r="N2148" s="36"/>
    </row>
    <row r="2149" spans="7:14" x14ac:dyDescent="0.25">
      <c r="G2149" s="39"/>
      <c r="H2149" s="36"/>
      <c r="I2149" s="40"/>
      <c r="J2149" s="36"/>
      <c r="K2149" s="40"/>
      <c r="M2149" s="40"/>
      <c r="N2149" s="36"/>
    </row>
    <row r="2150" spans="7:14" x14ac:dyDescent="0.25">
      <c r="G2150" s="39"/>
      <c r="H2150" s="36"/>
      <c r="I2150" s="40"/>
      <c r="J2150" s="36"/>
      <c r="K2150" s="40"/>
      <c r="M2150" s="40"/>
      <c r="N2150" s="36"/>
    </row>
    <row r="2151" spans="7:14" x14ac:dyDescent="0.25">
      <c r="G2151" s="39"/>
      <c r="H2151" s="36"/>
      <c r="I2151" s="40"/>
      <c r="J2151" s="36"/>
      <c r="K2151" s="40"/>
      <c r="M2151" s="40"/>
      <c r="N2151" s="36"/>
    </row>
    <row r="2152" spans="7:14" x14ac:dyDescent="0.25">
      <c r="G2152" s="39"/>
      <c r="H2152" s="36"/>
      <c r="I2152" s="40"/>
      <c r="J2152" s="36"/>
      <c r="K2152" s="40"/>
      <c r="M2152" s="40"/>
      <c r="N2152" s="36"/>
    </row>
    <row r="2153" spans="7:14" x14ac:dyDescent="0.25">
      <c r="G2153" s="39"/>
      <c r="H2153" s="36"/>
      <c r="I2153" s="40"/>
      <c r="J2153" s="36"/>
      <c r="K2153" s="40"/>
      <c r="M2153" s="40"/>
      <c r="N2153" s="36"/>
    </row>
    <row r="2154" spans="7:14" x14ac:dyDescent="0.25">
      <c r="G2154" s="39"/>
      <c r="H2154" s="36"/>
      <c r="I2154" s="40"/>
      <c r="J2154" s="36"/>
      <c r="K2154" s="40"/>
      <c r="M2154" s="40"/>
      <c r="N2154" s="36"/>
    </row>
    <row r="2155" spans="7:14" x14ac:dyDescent="0.25">
      <c r="G2155" s="39"/>
      <c r="H2155" s="36"/>
      <c r="I2155" s="40"/>
      <c r="J2155" s="36"/>
      <c r="K2155" s="40"/>
      <c r="M2155" s="40"/>
      <c r="N2155" s="36"/>
    </row>
    <row r="2156" spans="7:14" x14ac:dyDescent="0.25">
      <c r="G2156" s="39"/>
      <c r="H2156" s="36"/>
      <c r="I2156" s="40"/>
      <c r="J2156" s="36"/>
      <c r="K2156" s="40"/>
      <c r="M2156" s="40"/>
      <c r="N2156" s="36"/>
    </row>
    <row r="2157" spans="7:14" x14ac:dyDescent="0.25">
      <c r="G2157" s="39"/>
      <c r="H2157" s="36"/>
      <c r="I2157" s="40"/>
      <c r="J2157" s="36"/>
      <c r="K2157" s="40"/>
      <c r="M2157" s="40"/>
      <c r="N2157" s="36"/>
    </row>
    <row r="2158" spans="7:14" x14ac:dyDescent="0.25">
      <c r="G2158" s="39"/>
      <c r="H2158" s="36"/>
      <c r="I2158" s="40"/>
      <c r="J2158" s="36"/>
      <c r="K2158" s="40"/>
      <c r="M2158" s="40"/>
      <c r="N2158" s="36"/>
    </row>
    <row r="2159" spans="7:14" x14ac:dyDescent="0.25">
      <c r="G2159" s="39"/>
      <c r="H2159" s="36"/>
      <c r="I2159" s="40"/>
      <c r="J2159" s="36"/>
      <c r="K2159" s="40"/>
      <c r="M2159" s="40"/>
      <c r="N2159" s="36"/>
    </row>
    <row r="2160" spans="7:14" x14ac:dyDescent="0.25">
      <c r="G2160" s="39"/>
      <c r="H2160" s="36"/>
      <c r="I2160" s="40"/>
      <c r="J2160" s="36"/>
      <c r="K2160" s="40"/>
      <c r="M2160" s="40"/>
      <c r="N2160" s="36"/>
    </row>
    <row r="2161" spans="4:14" x14ac:dyDescent="0.25">
      <c r="G2161" s="39"/>
      <c r="H2161" s="36"/>
      <c r="I2161" s="40"/>
      <c r="J2161" s="36"/>
      <c r="K2161" s="40"/>
      <c r="M2161" s="40"/>
      <c r="N2161" s="36"/>
    </row>
    <row r="2162" spans="4:14" x14ac:dyDescent="0.25">
      <c r="G2162" s="39"/>
      <c r="H2162" s="36"/>
      <c r="I2162" s="40"/>
      <c r="J2162" s="36"/>
      <c r="K2162" s="40"/>
      <c r="M2162" s="40"/>
      <c r="N2162" s="36"/>
    </row>
    <row r="2163" spans="4:14" x14ac:dyDescent="0.25">
      <c r="G2163" s="39"/>
      <c r="H2163" s="36"/>
      <c r="I2163" s="40"/>
      <c r="J2163" s="36"/>
      <c r="K2163" s="40"/>
      <c r="M2163" s="40"/>
      <c r="N2163" s="36"/>
    </row>
    <row r="2164" spans="4:14" x14ac:dyDescent="0.25">
      <c r="G2164" s="39"/>
      <c r="H2164" s="36"/>
      <c r="I2164" s="40"/>
      <c r="J2164" s="36"/>
      <c r="K2164" s="40"/>
      <c r="M2164" s="40"/>
      <c r="N2164" s="36"/>
    </row>
    <row r="2165" spans="4:14" x14ac:dyDescent="0.25">
      <c r="G2165" s="39"/>
      <c r="H2165" s="36"/>
      <c r="I2165" s="40"/>
      <c r="J2165" s="36"/>
      <c r="K2165" s="40"/>
      <c r="M2165" s="40"/>
      <c r="N2165" s="36"/>
    </row>
    <row r="2166" spans="4:14" x14ac:dyDescent="0.25">
      <c r="G2166" s="39"/>
      <c r="H2166" s="36"/>
      <c r="I2166" s="40"/>
      <c r="J2166" s="36"/>
      <c r="K2166" s="40"/>
      <c r="M2166" s="40"/>
      <c r="N2166" s="36"/>
    </row>
    <row r="2167" spans="4:14" x14ac:dyDescent="0.25">
      <c r="G2167" s="39"/>
      <c r="H2167" s="36"/>
      <c r="I2167" s="40"/>
      <c r="J2167" s="36"/>
      <c r="K2167" s="40"/>
      <c r="M2167" s="40"/>
      <c r="N2167" s="36"/>
    </row>
    <row r="2168" spans="4:14" x14ac:dyDescent="0.25">
      <c r="G2168" s="39"/>
      <c r="H2168" s="36"/>
      <c r="I2168" s="40"/>
      <c r="J2168" s="36"/>
      <c r="K2168" s="40"/>
      <c r="M2168" s="40"/>
      <c r="N2168" s="36"/>
    </row>
    <row r="2169" spans="4:14" x14ac:dyDescent="0.25">
      <c r="G2169" s="39"/>
      <c r="H2169" s="36"/>
      <c r="I2169" s="40"/>
      <c r="J2169" s="36"/>
      <c r="K2169" s="40"/>
      <c r="M2169" s="40"/>
      <c r="N2169" s="36"/>
    </row>
    <row r="2170" spans="4:14" x14ac:dyDescent="0.25">
      <c r="G2170" s="39"/>
      <c r="H2170" s="36"/>
      <c r="I2170" s="40"/>
      <c r="J2170" s="36"/>
      <c r="K2170" s="40"/>
      <c r="M2170" s="40"/>
      <c r="N2170" s="36"/>
    </row>
    <row r="2171" spans="4:14" x14ac:dyDescent="0.25">
      <c r="G2171" s="39"/>
      <c r="H2171" s="36"/>
      <c r="I2171" s="40"/>
      <c r="J2171" s="36"/>
      <c r="K2171" s="40"/>
      <c r="M2171" s="40"/>
      <c r="N2171" s="36"/>
    </row>
    <row r="2172" spans="4:14" x14ac:dyDescent="0.25">
      <c r="D2172" s="84">
        <v>39</v>
      </c>
      <c r="E2172" s="84"/>
      <c r="F2172" s="84"/>
      <c r="G2172" s="84"/>
      <c r="H2172" s="84"/>
      <c r="I2172" s="84"/>
      <c r="J2172" s="84"/>
      <c r="K2172" s="84"/>
      <c r="L2172" s="84"/>
      <c r="M2172" s="84"/>
      <c r="N2172" s="84"/>
    </row>
    <row r="2173" spans="4:14" x14ac:dyDescent="0.25">
      <c r="D2173" s="84" t="s">
        <v>0</v>
      </c>
      <c r="E2173" s="84"/>
      <c r="F2173" s="84"/>
      <c r="G2173" s="84"/>
      <c r="H2173" s="84"/>
      <c r="I2173" s="84"/>
      <c r="J2173" s="84"/>
      <c r="K2173" s="84"/>
      <c r="L2173" s="84"/>
      <c r="M2173" s="84"/>
      <c r="N2173" s="84"/>
    </row>
    <row r="2175" spans="4:14" x14ac:dyDescent="0.25">
      <c r="D2175" s="84" t="s">
        <v>656</v>
      </c>
      <c r="E2175" s="84"/>
      <c r="F2175" s="84"/>
      <c r="G2175" s="84"/>
      <c r="H2175" s="84"/>
      <c r="I2175" s="84"/>
      <c r="J2175" s="84"/>
      <c r="K2175" s="84"/>
      <c r="L2175" s="84"/>
      <c r="M2175" s="84"/>
      <c r="N2175" s="84"/>
    </row>
    <row r="2177" spans="1:14" x14ac:dyDescent="0.25">
      <c r="D2177" s="84" t="s">
        <v>114</v>
      </c>
      <c r="E2177" s="84"/>
      <c r="F2177" s="84"/>
      <c r="G2177" s="84"/>
      <c r="H2177" s="84"/>
      <c r="I2177" s="84"/>
      <c r="J2177" s="84"/>
      <c r="K2177" s="84"/>
      <c r="L2177" s="84"/>
      <c r="M2177" s="84"/>
      <c r="N2177" s="84"/>
    </row>
    <row r="2179" spans="1:14" x14ac:dyDescent="0.25">
      <c r="D2179" s="84" t="s">
        <v>115</v>
      </c>
      <c r="E2179" s="84"/>
      <c r="F2179" s="84"/>
      <c r="G2179" s="84"/>
      <c r="H2179" s="84"/>
      <c r="I2179" s="84"/>
      <c r="J2179" s="84"/>
      <c r="K2179" s="84"/>
      <c r="L2179" s="84"/>
      <c r="M2179" s="84"/>
      <c r="N2179" s="84"/>
    </row>
    <row r="2182" spans="1:14" x14ac:dyDescent="0.25">
      <c r="H2182" s="69">
        <v>2022</v>
      </c>
      <c r="J2182" s="69">
        <v>2023</v>
      </c>
      <c r="K2182" s="69"/>
      <c r="L2182" s="37">
        <v>2023</v>
      </c>
      <c r="N2182" s="69">
        <v>2024</v>
      </c>
    </row>
    <row r="2183" spans="1:14" x14ac:dyDescent="0.25">
      <c r="H2183" s="69" t="s">
        <v>4</v>
      </c>
      <c r="J2183" s="69" t="s">
        <v>5</v>
      </c>
      <c r="K2183" s="69"/>
      <c r="L2183" s="38" t="s">
        <v>4</v>
      </c>
      <c r="M2183" s="84" t="s">
        <v>5</v>
      </c>
      <c r="N2183" s="84"/>
    </row>
    <row r="2186" spans="1:14" x14ac:dyDescent="0.25">
      <c r="D2186" s="35" t="s">
        <v>6</v>
      </c>
    </row>
    <row r="2187" spans="1:14" x14ac:dyDescent="0.25">
      <c r="A2187" s="35" t="s">
        <v>657</v>
      </c>
      <c r="E2187" s="35" t="s">
        <v>652</v>
      </c>
      <c r="G2187" s="39" t="s">
        <v>9</v>
      </c>
      <c r="H2187" s="67">
        <v>0</v>
      </c>
      <c r="I2187" s="35" t="s">
        <v>9</v>
      </c>
      <c r="J2187" s="67">
        <v>10000</v>
      </c>
      <c r="K2187" s="40" t="s">
        <v>9</v>
      </c>
      <c r="L2187" s="43">
        <v>3400</v>
      </c>
      <c r="M2187" s="40" t="s">
        <v>9</v>
      </c>
      <c r="N2187" s="43">
        <v>3400</v>
      </c>
    </row>
    <row r="2188" spans="1:14" x14ac:dyDescent="0.25">
      <c r="H2188" s="36"/>
      <c r="J2188" s="36"/>
      <c r="N2188" s="36"/>
    </row>
    <row r="2189" spans="1:14" x14ac:dyDescent="0.25">
      <c r="E2189" s="35" t="s">
        <v>85</v>
      </c>
      <c r="H2189" s="43">
        <f>SUM(H2187:H2188)</f>
        <v>0</v>
      </c>
      <c r="J2189" s="43">
        <f>SUM(N2187:N2187)</f>
        <v>3400</v>
      </c>
      <c r="L2189" s="43">
        <f>SUM(L2187:L2187)</f>
        <v>3400</v>
      </c>
      <c r="N2189" s="43">
        <f>SUM(N2187:N2187)</f>
        <v>3400</v>
      </c>
    </row>
    <row r="2190" spans="1:14" x14ac:dyDescent="0.25">
      <c r="H2190" s="36"/>
      <c r="J2190" s="36"/>
      <c r="N2190" s="36"/>
    </row>
    <row r="2191" spans="1:14" x14ac:dyDescent="0.25">
      <c r="D2191" s="35" t="s">
        <v>88</v>
      </c>
      <c r="H2191" s="36"/>
      <c r="J2191" s="36"/>
      <c r="N2191" s="36"/>
    </row>
    <row r="2192" spans="1:14" x14ac:dyDescent="0.25">
      <c r="A2192" s="35" t="s">
        <v>658</v>
      </c>
      <c r="E2192" s="35" t="s">
        <v>207</v>
      </c>
      <c r="H2192" s="67">
        <v>0</v>
      </c>
      <c r="J2192" s="67">
        <v>10000</v>
      </c>
      <c r="L2192" s="43">
        <v>3000</v>
      </c>
      <c r="N2192" s="43">
        <v>3000</v>
      </c>
    </row>
    <row r="2193" spans="1:14" x14ac:dyDescent="0.25">
      <c r="H2193" s="36"/>
      <c r="J2193" s="36"/>
      <c r="N2193" s="36"/>
    </row>
    <row r="2194" spans="1:14" x14ac:dyDescent="0.25">
      <c r="F2194" s="35" t="s">
        <v>95</v>
      </c>
      <c r="H2194" s="43">
        <f>SUM(H2192:H2193)</f>
        <v>0</v>
      </c>
      <c r="J2194" s="43">
        <f>SUM(J2192:J2193)</f>
        <v>10000</v>
      </c>
      <c r="L2194" s="43">
        <f>SUM(L2192:L2193)</f>
        <v>3000</v>
      </c>
      <c r="N2194" s="43">
        <f>SUM(N2192:N2193)</f>
        <v>3000</v>
      </c>
    </row>
    <row r="2195" spans="1:14" x14ac:dyDescent="0.25">
      <c r="H2195" s="36"/>
      <c r="J2195" s="36"/>
      <c r="N2195" s="36"/>
    </row>
    <row r="2196" spans="1:14" x14ac:dyDescent="0.25">
      <c r="E2196" s="35" t="s">
        <v>659</v>
      </c>
      <c r="H2196" s="36"/>
      <c r="J2196" s="36"/>
      <c r="N2196" s="36"/>
    </row>
    <row r="2197" spans="1:14" x14ac:dyDescent="0.25">
      <c r="F2197" s="35" t="s">
        <v>97</v>
      </c>
      <c r="H2197" s="43">
        <f>H2189-H2194</f>
        <v>0</v>
      </c>
      <c r="J2197" s="43">
        <f>J2189-J2194</f>
        <v>-6600</v>
      </c>
      <c r="L2197" s="43">
        <f>L2189-L2194</f>
        <v>400</v>
      </c>
      <c r="N2197" s="43">
        <f>N2189-N2194</f>
        <v>400</v>
      </c>
    </row>
    <row r="2198" spans="1:14" x14ac:dyDescent="0.25">
      <c r="H2198" s="36"/>
      <c r="J2198" s="36"/>
      <c r="N2198" s="36"/>
    </row>
    <row r="2199" spans="1:14" x14ac:dyDescent="0.25">
      <c r="A2199" s="35" t="s">
        <v>660</v>
      </c>
      <c r="D2199" s="35" t="s">
        <v>111</v>
      </c>
      <c r="H2199" s="67">
        <v>20832</v>
      </c>
      <c r="J2199" s="67">
        <f>H2201</f>
        <v>20832</v>
      </c>
      <c r="L2199" s="41">
        <f>H2201</f>
        <v>20832</v>
      </c>
      <c r="N2199" s="41">
        <f>L2201</f>
        <v>21232</v>
      </c>
    </row>
    <row r="2200" spans="1:14" x14ac:dyDescent="0.25">
      <c r="H2200" s="36"/>
      <c r="J2200" s="36"/>
      <c r="N2200" s="36"/>
    </row>
    <row r="2201" spans="1:14" ht="13.8" thickBot="1" x14ac:dyDescent="0.3">
      <c r="D2201" s="35" t="s">
        <v>112</v>
      </c>
      <c r="G2201" s="39" t="s">
        <v>9</v>
      </c>
      <c r="H2201" s="44">
        <f>SUM(H2197:H2199)</f>
        <v>20832</v>
      </c>
      <c r="I2201" s="40" t="s">
        <v>9</v>
      </c>
      <c r="J2201" s="44">
        <f>SUM(J2197:J2199)</f>
        <v>14232</v>
      </c>
      <c r="K2201" s="40" t="s">
        <v>9</v>
      </c>
      <c r="L2201" s="44">
        <f>SUM(L2197:L2199)</f>
        <v>21232</v>
      </c>
      <c r="M2201" s="40" t="s">
        <v>9</v>
      </c>
      <c r="N2201" s="44">
        <f>SUM(N2197:N2199)</f>
        <v>21632</v>
      </c>
    </row>
    <row r="2202" spans="1:14" ht="13.8" thickTop="1" x14ac:dyDescent="0.25">
      <c r="G2202" s="39"/>
      <c r="H2202" s="36"/>
      <c r="I2202" s="40"/>
      <c r="J2202" s="36"/>
      <c r="K2202" s="40"/>
      <c r="M2202" s="40"/>
      <c r="N2202" s="36"/>
    </row>
    <row r="2203" spans="1:14" x14ac:dyDescent="0.25">
      <c r="G2203" s="39"/>
      <c r="H2203" s="36"/>
      <c r="I2203" s="40"/>
      <c r="J2203" s="36"/>
      <c r="K2203" s="40"/>
      <c r="M2203" s="40"/>
      <c r="N2203" s="36"/>
    </row>
    <row r="2204" spans="1:14" x14ac:dyDescent="0.25">
      <c r="G2204" s="39"/>
      <c r="H2204" s="36"/>
      <c r="I2204" s="40"/>
      <c r="J2204" s="36"/>
      <c r="K2204" s="40"/>
      <c r="M2204" s="40"/>
      <c r="N2204" s="36"/>
    </row>
    <row r="2205" spans="1:14" x14ac:dyDescent="0.25">
      <c r="G2205" s="39"/>
      <c r="H2205" s="36"/>
      <c r="I2205" s="40"/>
      <c r="J2205" s="36"/>
      <c r="K2205" s="40"/>
      <c r="M2205" s="40"/>
      <c r="N2205" s="36"/>
    </row>
    <row r="2206" spans="1:14" x14ac:dyDescent="0.25">
      <c r="G2206" s="39"/>
      <c r="H2206" s="36"/>
      <c r="I2206" s="40"/>
      <c r="J2206" s="36"/>
      <c r="K2206" s="40"/>
      <c r="M2206" s="40"/>
      <c r="N2206" s="36"/>
    </row>
    <row r="2207" spans="1:14" x14ac:dyDescent="0.25">
      <c r="G2207" s="39"/>
      <c r="H2207" s="36"/>
      <c r="I2207" s="40"/>
      <c r="J2207" s="36"/>
      <c r="K2207" s="40"/>
      <c r="M2207" s="40"/>
      <c r="N2207" s="36"/>
    </row>
    <row r="2208" spans="1:14" x14ac:dyDescent="0.25">
      <c r="G2208" s="39"/>
      <c r="H2208" s="36"/>
      <c r="I2208" s="40"/>
      <c r="J2208" s="36"/>
      <c r="K2208" s="40"/>
      <c r="M2208" s="40"/>
      <c r="N2208" s="36"/>
    </row>
    <row r="2209" spans="7:14" x14ac:dyDescent="0.25">
      <c r="G2209" s="39"/>
      <c r="H2209" s="36"/>
      <c r="I2209" s="40"/>
      <c r="J2209" s="36"/>
      <c r="K2209" s="40"/>
      <c r="M2209" s="40"/>
      <c r="N2209" s="36"/>
    </row>
    <row r="2210" spans="7:14" x14ac:dyDescent="0.25">
      <c r="G2210" s="39"/>
      <c r="H2210" s="36"/>
      <c r="I2210" s="40"/>
      <c r="J2210" s="36"/>
      <c r="K2210" s="40"/>
      <c r="M2210" s="40"/>
      <c r="N2210" s="36"/>
    </row>
    <row r="2211" spans="7:14" x14ac:dyDescent="0.25">
      <c r="G2211" s="39"/>
      <c r="H2211" s="36"/>
      <c r="I2211" s="40"/>
      <c r="J2211" s="36"/>
      <c r="K2211" s="40"/>
      <c r="M2211" s="40"/>
      <c r="N2211" s="36"/>
    </row>
    <row r="2212" spans="7:14" x14ac:dyDescent="0.25">
      <c r="G2212" s="39"/>
      <c r="H2212" s="36"/>
      <c r="I2212" s="40"/>
      <c r="J2212" s="36"/>
      <c r="K2212" s="40"/>
      <c r="M2212" s="40"/>
      <c r="N2212" s="36"/>
    </row>
    <row r="2213" spans="7:14" x14ac:dyDescent="0.25">
      <c r="G2213" s="39"/>
      <c r="H2213" s="36"/>
      <c r="I2213" s="40"/>
      <c r="J2213" s="36"/>
      <c r="K2213" s="40"/>
      <c r="M2213" s="40"/>
      <c r="N2213" s="36"/>
    </row>
    <row r="2214" spans="7:14" x14ac:dyDescent="0.25">
      <c r="G2214" s="39"/>
      <c r="H2214" s="36"/>
      <c r="I2214" s="40"/>
      <c r="J2214" s="36"/>
      <c r="K2214" s="40"/>
      <c r="M2214" s="40"/>
      <c r="N2214" s="36"/>
    </row>
    <row r="2215" spans="7:14" x14ac:dyDescent="0.25">
      <c r="G2215" s="39"/>
      <c r="H2215" s="36"/>
      <c r="I2215" s="40"/>
      <c r="J2215" s="36"/>
      <c r="K2215" s="40"/>
      <c r="M2215" s="40"/>
      <c r="N2215" s="36"/>
    </row>
    <row r="2216" spans="7:14" x14ac:dyDescent="0.25">
      <c r="G2216" s="39"/>
      <c r="H2216" s="36"/>
      <c r="I2216" s="40"/>
      <c r="J2216" s="36"/>
      <c r="K2216" s="40"/>
      <c r="M2216" s="40"/>
      <c r="N2216" s="36"/>
    </row>
    <row r="2217" spans="7:14" x14ac:dyDescent="0.25">
      <c r="G2217" s="39"/>
      <c r="H2217" s="36"/>
      <c r="I2217" s="40"/>
      <c r="J2217" s="36"/>
      <c r="K2217" s="40"/>
      <c r="M2217" s="40"/>
      <c r="N2217" s="36"/>
    </row>
    <row r="2218" spans="7:14" x14ac:dyDescent="0.25">
      <c r="G2218" s="39"/>
      <c r="H2218" s="36"/>
      <c r="I2218" s="40"/>
      <c r="J2218" s="36"/>
      <c r="K2218" s="40"/>
      <c r="M2218" s="40"/>
      <c r="N2218" s="36"/>
    </row>
    <row r="2219" spans="7:14" x14ac:dyDescent="0.25">
      <c r="G2219" s="39"/>
      <c r="H2219" s="36"/>
      <c r="I2219" s="40"/>
      <c r="J2219" s="36"/>
      <c r="K2219" s="40"/>
      <c r="M2219" s="40"/>
      <c r="N2219" s="36"/>
    </row>
    <row r="2220" spans="7:14" x14ac:dyDescent="0.25">
      <c r="G2220" s="39"/>
      <c r="H2220" s="36"/>
      <c r="I2220" s="40"/>
      <c r="J2220" s="36"/>
      <c r="K2220" s="40"/>
      <c r="M2220" s="40"/>
      <c r="N2220" s="36"/>
    </row>
    <row r="2221" spans="7:14" x14ac:dyDescent="0.25">
      <c r="G2221" s="39"/>
      <c r="H2221" s="36"/>
      <c r="I2221" s="40"/>
      <c r="J2221" s="36"/>
      <c r="K2221" s="40"/>
      <c r="M2221" s="40"/>
      <c r="N2221" s="36"/>
    </row>
    <row r="2222" spans="7:14" x14ac:dyDescent="0.25">
      <c r="G2222" s="39"/>
      <c r="H2222" s="36"/>
      <c r="I2222" s="40"/>
      <c r="J2222" s="36"/>
      <c r="K2222" s="40"/>
      <c r="M2222" s="40"/>
      <c r="N2222" s="36"/>
    </row>
    <row r="2223" spans="7:14" x14ac:dyDescent="0.25">
      <c r="G2223" s="39"/>
      <c r="H2223" s="36"/>
      <c r="I2223" s="40"/>
      <c r="J2223" s="36"/>
      <c r="K2223" s="40"/>
      <c r="M2223" s="40"/>
      <c r="N2223" s="36"/>
    </row>
    <row r="2224" spans="7:14" x14ac:dyDescent="0.25">
      <c r="G2224" s="39"/>
      <c r="H2224" s="36"/>
      <c r="I2224" s="40"/>
      <c r="J2224" s="36"/>
      <c r="K2224" s="40"/>
      <c r="M2224" s="40"/>
      <c r="N2224" s="36"/>
    </row>
    <row r="2225" spans="4:14" x14ac:dyDescent="0.25">
      <c r="G2225" s="39"/>
      <c r="H2225" s="36"/>
      <c r="I2225" s="40"/>
      <c r="J2225" s="36"/>
      <c r="K2225" s="40"/>
      <c r="M2225" s="40"/>
      <c r="N2225" s="36"/>
    </row>
    <row r="2226" spans="4:14" x14ac:dyDescent="0.25">
      <c r="G2226" s="39"/>
      <c r="H2226" s="36"/>
      <c r="I2226" s="40"/>
      <c r="J2226" s="36"/>
      <c r="K2226" s="40"/>
      <c r="M2226" s="40"/>
      <c r="N2226" s="36"/>
    </row>
    <row r="2227" spans="4:14" x14ac:dyDescent="0.25">
      <c r="G2227" s="39"/>
      <c r="H2227" s="36"/>
      <c r="I2227" s="40"/>
      <c r="J2227" s="36"/>
      <c r="K2227" s="40"/>
      <c r="M2227" s="40"/>
      <c r="N2227" s="36"/>
    </row>
    <row r="2228" spans="4:14" x14ac:dyDescent="0.25">
      <c r="G2228" s="39"/>
      <c r="H2228" s="36"/>
      <c r="I2228" s="40"/>
      <c r="J2228" s="36"/>
      <c r="K2228" s="40"/>
      <c r="M2228" s="40"/>
      <c r="N2228" s="36"/>
    </row>
    <row r="2229" spans="4:14" x14ac:dyDescent="0.25">
      <c r="G2229" s="39"/>
      <c r="H2229" s="36"/>
      <c r="I2229" s="40"/>
      <c r="J2229" s="36"/>
      <c r="K2229" s="40"/>
      <c r="M2229" s="40"/>
      <c r="N2229" s="36"/>
    </row>
    <row r="2230" spans="4:14" x14ac:dyDescent="0.25">
      <c r="G2230" s="39"/>
      <c r="H2230" s="36"/>
      <c r="I2230" s="40"/>
      <c r="J2230" s="36"/>
      <c r="K2230" s="40"/>
      <c r="M2230" s="40"/>
      <c r="N2230" s="36"/>
    </row>
    <row r="2231" spans="4:14" x14ac:dyDescent="0.25">
      <c r="G2231" s="39"/>
      <c r="H2231" s="36"/>
      <c r="I2231" s="40"/>
      <c r="J2231" s="36"/>
      <c r="K2231" s="40"/>
      <c r="M2231" s="40"/>
      <c r="N2231" s="36"/>
    </row>
    <row r="2232" spans="4:14" x14ac:dyDescent="0.25">
      <c r="G2232" s="39"/>
      <c r="H2232" s="36"/>
      <c r="I2232" s="40"/>
      <c r="J2232" s="36"/>
      <c r="K2232" s="40"/>
      <c r="M2232" s="40"/>
      <c r="N2232" s="36"/>
    </row>
    <row r="2233" spans="4:14" x14ac:dyDescent="0.25">
      <c r="G2233" s="39"/>
      <c r="H2233" s="36"/>
      <c r="I2233" s="40"/>
      <c r="J2233" s="36"/>
      <c r="K2233" s="40"/>
      <c r="M2233" s="40"/>
      <c r="N2233" s="36"/>
    </row>
    <row r="2234" spans="4:14" x14ac:dyDescent="0.25">
      <c r="G2234" s="39"/>
      <c r="H2234" s="36"/>
      <c r="I2234" s="40"/>
      <c r="J2234" s="36"/>
      <c r="K2234" s="40"/>
      <c r="M2234" s="40"/>
      <c r="N2234" s="36"/>
    </row>
    <row r="2235" spans="4:14" x14ac:dyDescent="0.25">
      <c r="G2235" s="39"/>
      <c r="H2235" s="36"/>
      <c r="I2235" s="40"/>
      <c r="J2235" s="36"/>
      <c r="K2235" s="40"/>
      <c r="M2235" s="40"/>
      <c r="N2235" s="36"/>
    </row>
    <row r="2236" spans="4:14" x14ac:dyDescent="0.25">
      <c r="G2236" s="39"/>
      <c r="H2236" s="36"/>
      <c r="I2236" s="40"/>
      <c r="J2236" s="36"/>
      <c r="K2236" s="40"/>
      <c r="M2236" s="40"/>
      <c r="N2236" s="36"/>
    </row>
    <row r="2238" spans="4:14" x14ac:dyDescent="0.25">
      <c r="D2238" s="84">
        <v>40</v>
      </c>
      <c r="E2238" s="84"/>
      <c r="F2238" s="84"/>
      <c r="G2238" s="84"/>
      <c r="H2238" s="84"/>
      <c r="I2238" s="84"/>
      <c r="J2238" s="84"/>
      <c r="K2238" s="84"/>
      <c r="L2238" s="84"/>
      <c r="M2238" s="84"/>
      <c r="N2238" s="84"/>
    </row>
    <row r="2239" spans="4:14" x14ac:dyDescent="0.25">
      <c r="D2239" s="84" t="s">
        <v>0</v>
      </c>
      <c r="E2239" s="84"/>
      <c r="F2239" s="84"/>
      <c r="G2239" s="84"/>
      <c r="H2239" s="84"/>
      <c r="I2239" s="84"/>
      <c r="J2239" s="84"/>
      <c r="K2239" s="84"/>
      <c r="L2239" s="84"/>
      <c r="M2239" s="84"/>
      <c r="N2239" s="84"/>
    </row>
    <row r="2241" spans="1:14" x14ac:dyDescent="0.25">
      <c r="D2241" s="84" t="s">
        <v>661</v>
      </c>
      <c r="E2241" s="84"/>
      <c r="F2241" s="84"/>
      <c r="G2241" s="84"/>
      <c r="H2241" s="84"/>
      <c r="I2241" s="84"/>
      <c r="J2241" s="84"/>
      <c r="K2241" s="84"/>
      <c r="L2241" s="84"/>
      <c r="M2241" s="84"/>
      <c r="N2241" s="84"/>
    </row>
    <row r="2243" spans="1:14" x14ac:dyDescent="0.25">
      <c r="D2243" s="84" t="s">
        <v>114</v>
      </c>
      <c r="E2243" s="84"/>
      <c r="F2243" s="84"/>
      <c r="G2243" s="84"/>
      <c r="H2243" s="84"/>
      <c r="I2243" s="84"/>
      <c r="J2243" s="84"/>
      <c r="K2243" s="84"/>
      <c r="L2243" s="84"/>
      <c r="M2243" s="84"/>
      <c r="N2243" s="84"/>
    </row>
    <row r="2245" spans="1:14" ht="15.75" customHeight="1" x14ac:dyDescent="0.25">
      <c r="D2245" s="84" t="s">
        <v>115</v>
      </c>
      <c r="E2245" s="84"/>
      <c r="F2245" s="84"/>
      <c r="G2245" s="84"/>
      <c r="H2245" s="84"/>
      <c r="I2245" s="84"/>
      <c r="J2245" s="84"/>
      <c r="K2245" s="84"/>
      <c r="L2245" s="84"/>
      <c r="M2245" s="84"/>
      <c r="N2245" s="84"/>
    </row>
    <row r="2247" spans="1:14" ht="15" customHeight="1" x14ac:dyDescent="0.25"/>
    <row r="2248" spans="1:14" ht="15" customHeight="1" x14ac:dyDescent="0.25">
      <c r="H2248" s="69">
        <v>2022</v>
      </c>
      <c r="J2248" s="69">
        <v>2023</v>
      </c>
      <c r="K2248" s="69"/>
      <c r="L2248" s="37">
        <v>2023</v>
      </c>
      <c r="N2248" s="69">
        <v>2024</v>
      </c>
    </row>
    <row r="2249" spans="1:14" ht="15" customHeight="1" x14ac:dyDescent="0.25">
      <c r="H2249" s="69" t="s">
        <v>4</v>
      </c>
      <c r="J2249" s="69" t="s">
        <v>5</v>
      </c>
      <c r="K2249" s="69"/>
      <c r="L2249" s="38" t="s">
        <v>4</v>
      </c>
      <c r="M2249" s="84" t="s">
        <v>5</v>
      </c>
      <c r="N2249" s="84"/>
    </row>
    <row r="2250" spans="1:14" ht="15" customHeight="1" x14ac:dyDescent="0.25"/>
    <row r="2251" spans="1:14" ht="15" customHeight="1" x14ac:dyDescent="0.25"/>
    <row r="2252" spans="1:14" ht="15" customHeight="1" x14ac:dyDescent="0.25">
      <c r="D2252" s="35" t="s">
        <v>6</v>
      </c>
      <c r="J2252" s="35" t="s">
        <v>11</v>
      </c>
    </row>
    <row r="2253" spans="1:14" ht="15" customHeight="1" x14ac:dyDescent="0.25">
      <c r="A2253" s="76" t="s">
        <v>662</v>
      </c>
      <c r="E2253" s="35" t="s">
        <v>121</v>
      </c>
      <c r="G2253" s="39" t="s">
        <v>9</v>
      </c>
      <c r="H2253" s="66">
        <v>42000</v>
      </c>
      <c r="I2253" s="40" t="s">
        <v>9</v>
      </c>
      <c r="J2253" s="66">
        <v>45000</v>
      </c>
      <c r="K2253" s="40" t="s">
        <v>9</v>
      </c>
      <c r="L2253" s="36">
        <v>42500</v>
      </c>
      <c r="M2253" s="40" t="s">
        <v>9</v>
      </c>
      <c r="N2253" s="36">
        <v>42500</v>
      </c>
    </row>
    <row r="2254" spans="1:14" ht="15" customHeight="1" x14ac:dyDescent="0.25">
      <c r="A2254" s="35" t="s">
        <v>663</v>
      </c>
      <c r="E2254" s="35" t="s">
        <v>70</v>
      </c>
      <c r="H2254" s="66">
        <v>50</v>
      </c>
      <c r="I2254" s="40"/>
      <c r="J2254" s="66">
        <v>100</v>
      </c>
      <c r="L2254" s="36">
        <v>207</v>
      </c>
      <c r="N2254" s="36">
        <v>200</v>
      </c>
    </row>
    <row r="2255" spans="1:14" ht="15" customHeight="1" x14ac:dyDescent="0.25">
      <c r="A2255" s="35" t="s">
        <v>664</v>
      </c>
      <c r="E2255" s="35" t="s">
        <v>45</v>
      </c>
      <c r="H2255" s="67">
        <v>0</v>
      </c>
      <c r="I2255" s="40"/>
      <c r="J2255" s="67">
        <v>0</v>
      </c>
      <c r="L2255" s="41">
        <v>0</v>
      </c>
      <c r="N2255" s="41"/>
    </row>
    <row r="2256" spans="1:14" ht="15" customHeight="1" x14ac:dyDescent="0.25">
      <c r="H2256" s="36"/>
      <c r="J2256" s="36"/>
      <c r="N2256" s="36"/>
    </row>
    <row r="2257" spans="1:16" ht="15" customHeight="1" x14ac:dyDescent="0.25">
      <c r="E2257" s="35" t="s">
        <v>85</v>
      </c>
      <c r="H2257" s="43">
        <f>SUM(H2253:H2256)</f>
        <v>42050</v>
      </c>
      <c r="J2257" s="43">
        <f>SUM(J2253:J2256)</f>
        <v>45100</v>
      </c>
      <c r="L2257" s="43">
        <f>SUM(L2253:L2256)</f>
        <v>42707</v>
      </c>
      <c r="N2257" s="43">
        <f>SUM(N2253:N2256)</f>
        <v>42700</v>
      </c>
    </row>
    <row r="2258" spans="1:16" ht="15" customHeight="1" x14ac:dyDescent="0.25">
      <c r="H2258" s="36"/>
      <c r="J2258" s="36"/>
      <c r="N2258" s="36"/>
    </row>
    <row r="2259" spans="1:16" ht="15" customHeight="1" x14ac:dyDescent="0.25">
      <c r="D2259" s="35" t="s">
        <v>88</v>
      </c>
      <c r="H2259" s="36"/>
      <c r="J2259" s="36"/>
      <c r="N2259" s="36"/>
    </row>
    <row r="2260" spans="1:16" ht="15" customHeight="1" x14ac:dyDescent="0.25">
      <c r="A2260" s="76" t="s">
        <v>665</v>
      </c>
      <c r="E2260" s="35" t="s">
        <v>666</v>
      </c>
      <c r="H2260" s="67">
        <v>41000</v>
      </c>
      <c r="I2260" s="40"/>
      <c r="J2260" s="67">
        <v>42000</v>
      </c>
      <c r="K2260" s="35" t="s">
        <v>11</v>
      </c>
      <c r="L2260" s="43">
        <v>42000</v>
      </c>
      <c r="N2260" s="43">
        <v>43425</v>
      </c>
    </row>
    <row r="2261" spans="1:16" ht="15" customHeight="1" x14ac:dyDescent="0.25">
      <c r="H2261" s="36"/>
      <c r="J2261" s="36"/>
      <c r="N2261" s="36"/>
    </row>
    <row r="2262" spans="1:16" ht="15" customHeight="1" x14ac:dyDescent="0.25">
      <c r="E2262" s="35" t="s">
        <v>95</v>
      </c>
      <c r="H2262" s="41">
        <f>SUM(H2260:H2261)</f>
        <v>41000</v>
      </c>
      <c r="I2262" s="36"/>
      <c r="J2262" s="41">
        <f>SUM(J2260:J2261)</f>
        <v>42000</v>
      </c>
      <c r="K2262" s="36"/>
      <c r="L2262" s="41">
        <f>SUM(L2260:L2260)</f>
        <v>42000</v>
      </c>
      <c r="M2262" s="36"/>
      <c r="N2262" s="41">
        <f>SUM(N2260:N2261)</f>
        <v>43425</v>
      </c>
    </row>
    <row r="2263" spans="1:16" ht="15" customHeight="1" x14ac:dyDescent="0.25">
      <c r="H2263" s="36"/>
      <c r="J2263" s="36"/>
      <c r="N2263" s="36"/>
    </row>
    <row r="2264" spans="1:16" ht="15" customHeight="1" x14ac:dyDescent="0.25">
      <c r="E2264" s="35" t="s">
        <v>96</v>
      </c>
      <c r="H2264" s="36"/>
      <c r="J2264" s="36"/>
      <c r="N2264" s="36"/>
    </row>
    <row r="2265" spans="1:16" ht="15" customHeight="1" x14ac:dyDescent="0.25">
      <c r="F2265" s="35" t="s">
        <v>97</v>
      </c>
      <c r="H2265" s="36">
        <f>H2257-H2262</f>
        <v>1050</v>
      </c>
      <c r="J2265" s="36">
        <f>SUM(J2257-J2262)</f>
        <v>3100</v>
      </c>
      <c r="L2265" s="36">
        <f>SUM(L2257-L2262)</f>
        <v>707</v>
      </c>
      <c r="N2265" s="36">
        <f>N2257-N2262</f>
        <v>-725</v>
      </c>
    </row>
    <row r="2266" spans="1:16" ht="15" customHeight="1" x14ac:dyDescent="0.25">
      <c r="H2266" s="36"/>
      <c r="J2266" s="36"/>
      <c r="N2266" s="36"/>
    </row>
    <row r="2267" spans="1:16" ht="15" customHeight="1" x14ac:dyDescent="0.25">
      <c r="D2267" s="35" t="s">
        <v>98</v>
      </c>
      <c r="H2267" s="36"/>
      <c r="J2267" s="36"/>
      <c r="N2267" s="36"/>
    </row>
    <row r="2268" spans="1:16" ht="15" customHeight="1" x14ac:dyDescent="0.25">
      <c r="E2268" s="35" t="s">
        <v>99</v>
      </c>
      <c r="H2268" s="36"/>
      <c r="J2268" s="36"/>
      <c r="N2268" s="36"/>
    </row>
    <row r="2269" spans="1:16" ht="15" customHeight="1" x14ac:dyDescent="0.25">
      <c r="A2269" s="71"/>
      <c r="E2269" s="35" t="s">
        <v>103</v>
      </c>
      <c r="H2269" s="66">
        <v>0</v>
      </c>
      <c r="I2269" s="36"/>
      <c r="J2269" s="66">
        <v>0</v>
      </c>
      <c r="K2269" s="36"/>
      <c r="L2269" s="36">
        <v>0</v>
      </c>
      <c r="M2269" s="36"/>
      <c r="N2269" s="36">
        <v>0</v>
      </c>
      <c r="P2269" s="65">
        <f>H2269+H2229</f>
        <v>0</v>
      </c>
    </row>
    <row r="2270" spans="1:16" ht="15" customHeight="1" x14ac:dyDescent="0.25">
      <c r="A2270" s="71" t="s">
        <v>667</v>
      </c>
      <c r="E2270" s="35" t="s">
        <v>105</v>
      </c>
      <c r="H2270" s="67">
        <v>-40356</v>
      </c>
      <c r="I2270" s="36"/>
      <c r="J2270" s="67">
        <v>0</v>
      </c>
      <c r="K2270" s="36"/>
      <c r="L2270" s="43">
        <v>0</v>
      </c>
      <c r="M2270" s="36"/>
      <c r="N2270" s="43">
        <v>0</v>
      </c>
    </row>
    <row r="2271" spans="1:16" ht="15" customHeight="1" x14ac:dyDescent="0.25">
      <c r="A2271" s="71"/>
      <c r="H2271" s="36"/>
      <c r="I2271" s="36"/>
      <c r="J2271" s="36"/>
      <c r="K2271" s="36"/>
      <c r="M2271" s="36"/>
      <c r="N2271" s="36"/>
    </row>
    <row r="2272" spans="1:16" ht="15" customHeight="1" x14ac:dyDescent="0.25">
      <c r="E2272" s="35" t="s">
        <v>106</v>
      </c>
      <c r="H2272" s="36"/>
      <c r="I2272" s="36"/>
      <c r="J2272" s="36"/>
      <c r="K2272" s="36"/>
      <c r="M2272" s="36"/>
      <c r="N2272" s="36"/>
    </row>
    <row r="2273" spans="1:14" ht="15" customHeight="1" x14ac:dyDescent="0.25">
      <c r="F2273" s="35" t="s">
        <v>107</v>
      </c>
      <c r="H2273" s="36"/>
      <c r="I2273" s="36"/>
      <c r="J2273" s="36"/>
      <c r="K2273" s="36"/>
      <c r="M2273" s="36"/>
      <c r="N2273" s="36"/>
    </row>
    <row r="2274" spans="1:14" ht="15" customHeight="1" x14ac:dyDescent="0.25">
      <c r="F2274" s="35" t="s">
        <v>108</v>
      </c>
      <c r="H2274" s="36">
        <f>SUM(H2264:H2270)</f>
        <v>-39306</v>
      </c>
      <c r="I2274" s="36"/>
      <c r="J2274" s="36">
        <f>SUM(J2264:J2270)</f>
        <v>3100</v>
      </c>
      <c r="K2274" s="36"/>
      <c r="L2274" s="36">
        <f>SUM(L2263:L2270)</f>
        <v>707</v>
      </c>
      <c r="M2274" s="36"/>
      <c r="N2274" s="36">
        <f>N2263+N2269+N2270</f>
        <v>0</v>
      </c>
    </row>
    <row r="2275" spans="1:14" x14ac:dyDescent="0.25">
      <c r="H2275" s="36"/>
      <c r="J2275" s="36"/>
      <c r="N2275" s="36"/>
    </row>
    <row r="2276" spans="1:14" ht="15" customHeight="1" x14ac:dyDescent="0.25">
      <c r="A2276" s="35" t="s">
        <v>668</v>
      </c>
      <c r="D2276" s="35" t="s">
        <v>111</v>
      </c>
      <c r="H2276" s="67">
        <v>22415</v>
      </c>
      <c r="I2276" s="40"/>
      <c r="J2276" s="67">
        <f>H2278</f>
        <v>-16891</v>
      </c>
      <c r="L2276" s="43">
        <f>H2278</f>
        <v>-16891</v>
      </c>
      <c r="N2276" s="43">
        <f>L2278</f>
        <v>-16184</v>
      </c>
    </row>
    <row r="2277" spans="1:14" ht="15" customHeight="1" x14ac:dyDescent="0.25">
      <c r="H2277" s="36"/>
      <c r="J2277" s="36"/>
      <c r="N2277" s="36"/>
    </row>
    <row r="2278" spans="1:14" ht="15" customHeight="1" thickBot="1" x14ac:dyDescent="0.3">
      <c r="D2278" s="35" t="s">
        <v>112</v>
      </c>
      <c r="G2278" s="39" t="s">
        <v>9</v>
      </c>
      <c r="H2278" s="44">
        <f>SUM(H2274:H2277)</f>
        <v>-16891</v>
      </c>
      <c r="I2278" s="40" t="s">
        <v>9</v>
      </c>
      <c r="J2278" s="44">
        <f>SUM(J2274:J2277)</f>
        <v>-13791</v>
      </c>
      <c r="K2278" s="40" t="s">
        <v>9</v>
      </c>
      <c r="L2278" s="44">
        <f>SUM(L2274:L2277)</f>
        <v>-16184</v>
      </c>
      <c r="M2278" s="40" t="s">
        <v>9</v>
      </c>
      <c r="N2278" s="44">
        <f>SUM(N2274:N2277)</f>
        <v>-16184</v>
      </c>
    </row>
    <row r="2279" spans="1:14" ht="15" customHeight="1" thickTop="1" x14ac:dyDescent="0.25">
      <c r="G2279" s="39"/>
      <c r="H2279" s="36"/>
      <c r="I2279" s="40"/>
      <c r="J2279" s="36"/>
      <c r="K2279" s="40"/>
      <c r="M2279" s="40"/>
      <c r="N2279" s="36"/>
    </row>
    <row r="2280" spans="1:14" ht="15" customHeight="1" x14ac:dyDescent="0.25">
      <c r="G2280" s="39"/>
      <c r="H2280" s="36"/>
      <c r="I2280" s="40"/>
      <c r="J2280" s="36"/>
      <c r="K2280" s="40"/>
      <c r="M2280" s="40"/>
      <c r="N2280" s="36"/>
    </row>
    <row r="2281" spans="1:14" ht="15" customHeight="1" x14ac:dyDescent="0.25">
      <c r="G2281" s="39"/>
      <c r="H2281" s="36"/>
      <c r="I2281" s="40"/>
      <c r="J2281" s="36"/>
      <c r="K2281" s="40"/>
      <c r="M2281" s="40"/>
      <c r="N2281" s="36"/>
    </row>
    <row r="2282" spans="1:14" ht="15" customHeight="1" x14ac:dyDescent="0.25">
      <c r="G2282" s="39"/>
      <c r="H2282" s="36"/>
      <c r="I2282" s="40"/>
      <c r="J2282" s="36"/>
      <c r="K2282" s="40"/>
      <c r="M2282" s="40"/>
      <c r="N2282" s="36"/>
    </row>
    <row r="2283" spans="1:14" ht="15" customHeight="1" x14ac:dyDescent="0.25">
      <c r="G2283" s="39"/>
      <c r="H2283" s="36"/>
      <c r="I2283" s="40"/>
      <c r="J2283" s="36"/>
      <c r="K2283" s="40"/>
      <c r="M2283" s="40"/>
      <c r="N2283" s="36"/>
    </row>
    <row r="2284" spans="1:14" ht="15" customHeight="1" x14ac:dyDescent="0.25">
      <c r="G2284" s="39"/>
      <c r="H2284" s="36"/>
      <c r="I2284" s="40"/>
      <c r="J2284" s="36"/>
      <c r="K2284" s="40"/>
      <c r="M2284" s="40"/>
      <c r="N2284" s="36"/>
    </row>
    <row r="2285" spans="1:14" ht="15" customHeight="1" x14ac:dyDescent="0.25">
      <c r="G2285" s="39"/>
      <c r="H2285" s="36"/>
      <c r="I2285" s="40"/>
      <c r="J2285" s="36"/>
      <c r="K2285" s="40"/>
      <c r="M2285" s="40"/>
      <c r="N2285" s="36"/>
    </row>
    <row r="2286" spans="1:14" ht="15" customHeight="1" x14ac:dyDescent="0.25">
      <c r="G2286" s="39"/>
      <c r="H2286" s="36"/>
      <c r="I2286" s="40"/>
      <c r="J2286" s="36"/>
      <c r="K2286" s="40"/>
      <c r="M2286" s="40"/>
      <c r="N2286" s="36"/>
    </row>
    <row r="2287" spans="1:14" ht="15" customHeight="1" x14ac:dyDescent="0.25">
      <c r="G2287" s="39"/>
      <c r="H2287" s="36"/>
      <c r="I2287" s="40"/>
      <c r="J2287" s="36"/>
      <c r="K2287" s="40"/>
      <c r="M2287" s="40"/>
      <c r="N2287" s="36"/>
    </row>
    <row r="2288" spans="1:14" ht="15" customHeight="1" x14ac:dyDescent="0.25">
      <c r="G2288" s="39"/>
      <c r="H2288" s="36"/>
      <c r="I2288" s="40"/>
      <c r="J2288" s="36"/>
      <c r="K2288" s="40"/>
      <c r="M2288" s="40"/>
      <c r="N2288" s="36"/>
    </row>
    <row r="2289" spans="4:14" ht="15" customHeight="1" x14ac:dyDescent="0.25">
      <c r="G2289" s="39"/>
      <c r="H2289" s="36"/>
      <c r="I2289" s="40"/>
      <c r="J2289" s="36"/>
      <c r="K2289" s="40"/>
      <c r="M2289" s="40"/>
      <c r="N2289" s="36"/>
    </row>
    <row r="2290" spans="4:14" ht="15" customHeight="1" x14ac:dyDescent="0.25">
      <c r="G2290" s="39"/>
      <c r="H2290" s="36"/>
      <c r="I2290" s="40"/>
      <c r="J2290" s="36"/>
      <c r="K2290" s="40"/>
      <c r="M2290" s="40"/>
      <c r="N2290" s="36"/>
    </row>
    <row r="2291" spans="4:14" ht="15" customHeight="1" x14ac:dyDescent="0.25">
      <c r="G2291" s="39"/>
      <c r="H2291" s="36"/>
      <c r="I2291" s="40"/>
      <c r="J2291" s="36"/>
      <c r="K2291" s="40"/>
      <c r="M2291" s="40"/>
      <c r="N2291" s="36"/>
    </row>
    <row r="2292" spans="4:14" ht="15" customHeight="1" x14ac:dyDescent="0.25">
      <c r="G2292" s="39"/>
      <c r="H2292" s="36"/>
      <c r="I2292" s="40"/>
      <c r="J2292" s="36"/>
      <c r="K2292" s="40"/>
      <c r="M2292" s="40"/>
      <c r="N2292" s="36"/>
    </row>
    <row r="2293" spans="4:14" ht="15" customHeight="1" x14ac:dyDescent="0.25">
      <c r="G2293" s="39"/>
      <c r="H2293" s="36"/>
      <c r="I2293" s="40"/>
      <c r="J2293" s="36"/>
      <c r="K2293" s="40"/>
      <c r="M2293" s="40"/>
      <c r="N2293" s="36"/>
    </row>
    <row r="2294" spans="4:14" ht="15" customHeight="1" x14ac:dyDescent="0.25">
      <c r="G2294" s="39"/>
      <c r="H2294" s="36"/>
      <c r="I2294" s="40"/>
      <c r="J2294" s="36"/>
      <c r="K2294" s="40"/>
      <c r="M2294" s="40"/>
      <c r="N2294" s="36"/>
    </row>
    <row r="2295" spans="4:14" ht="15" customHeight="1" x14ac:dyDescent="0.25">
      <c r="D2295" s="84">
        <v>41</v>
      </c>
      <c r="E2295" s="84"/>
      <c r="F2295" s="84"/>
      <c r="G2295" s="84"/>
      <c r="H2295" s="84"/>
      <c r="I2295" s="84"/>
      <c r="J2295" s="84"/>
      <c r="K2295" s="84"/>
      <c r="L2295" s="84"/>
      <c r="M2295" s="84"/>
      <c r="N2295" s="84"/>
    </row>
    <row r="2296" spans="4:14" ht="15" customHeight="1" x14ac:dyDescent="0.25">
      <c r="D2296" s="84" t="s">
        <v>0</v>
      </c>
      <c r="E2296" s="84"/>
      <c r="F2296" s="84"/>
      <c r="G2296" s="84"/>
      <c r="H2296" s="84"/>
      <c r="I2296" s="84"/>
      <c r="J2296" s="84"/>
      <c r="K2296" s="84"/>
      <c r="L2296" s="84"/>
      <c r="M2296" s="84"/>
      <c r="N2296" s="84"/>
    </row>
    <row r="2297" spans="4:14" ht="15" customHeight="1" x14ac:dyDescent="0.25"/>
    <row r="2298" spans="4:14" ht="15" customHeight="1" x14ac:dyDescent="0.25">
      <c r="D2298" s="84" t="s">
        <v>669</v>
      </c>
      <c r="E2298" s="84"/>
      <c r="F2298" s="84"/>
      <c r="G2298" s="84"/>
      <c r="H2298" s="84"/>
      <c r="I2298" s="84"/>
      <c r="J2298" s="84"/>
      <c r="K2298" s="84"/>
      <c r="L2298" s="84"/>
      <c r="M2298" s="84"/>
      <c r="N2298" s="84"/>
    </row>
    <row r="2299" spans="4:14" ht="15" customHeight="1" x14ac:dyDescent="0.25"/>
    <row r="2300" spans="4:14" ht="15" customHeight="1" x14ac:dyDescent="0.25">
      <c r="D2300" s="84" t="s">
        <v>114</v>
      </c>
      <c r="E2300" s="84"/>
      <c r="F2300" s="84"/>
      <c r="G2300" s="84"/>
      <c r="H2300" s="84"/>
      <c r="I2300" s="84"/>
      <c r="J2300" s="84"/>
      <c r="K2300" s="84"/>
      <c r="L2300" s="84"/>
      <c r="M2300" s="84"/>
      <c r="N2300" s="84"/>
    </row>
    <row r="2301" spans="4:14" ht="15" customHeight="1" x14ac:dyDescent="0.25"/>
    <row r="2302" spans="4:14" ht="15" customHeight="1" x14ac:dyDescent="0.25">
      <c r="D2302" s="84" t="s">
        <v>115</v>
      </c>
      <c r="E2302" s="84"/>
      <c r="F2302" s="84"/>
      <c r="G2302" s="84"/>
      <c r="H2302" s="84"/>
      <c r="I2302" s="84"/>
      <c r="J2302" s="84"/>
      <c r="K2302" s="84"/>
      <c r="L2302" s="84"/>
      <c r="M2302" s="84"/>
      <c r="N2302" s="84"/>
    </row>
    <row r="2303" spans="4:14" ht="15" customHeight="1" x14ac:dyDescent="0.25"/>
    <row r="2304" spans="4:14" ht="15" customHeight="1" x14ac:dyDescent="0.25"/>
    <row r="2305" spans="1:14" ht="15" customHeight="1" x14ac:dyDescent="0.25">
      <c r="H2305" s="69">
        <v>2022</v>
      </c>
      <c r="J2305" s="69">
        <v>2023</v>
      </c>
      <c r="K2305" s="69"/>
      <c r="L2305" s="37">
        <v>2023</v>
      </c>
      <c r="N2305" s="69">
        <v>2024</v>
      </c>
    </row>
    <row r="2306" spans="1:14" ht="15" customHeight="1" x14ac:dyDescent="0.25">
      <c r="H2306" s="69" t="s">
        <v>4</v>
      </c>
      <c r="J2306" s="69" t="s">
        <v>5</v>
      </c>
      <c r="K2306" s="69"/>
      <c r="L2306" s="38" t="s">
        <v>4</v>
      </c>
      <c r="M2306" s="84" t="s">
        <v>5</v>
      </c>
      <c r="N2306" s="84"/>
    </row>
    <row r="2307" spans="1:14" ht="15" customHeight="1" x14ac:dyDescent="0.25"/>
    <row r="2308" spans="1:14" ht="15" customHeight="1" x14ac:dyDescent="0.25"/>
    <row r="2309" spans="1:14" ht="15" customHeight="1" x14ac:dyDescent="0.25">
      <c r="D2309" s="35" t="s">
        <v>6</v>
      </c>
    </row>
    <row r="2310" spans="1:14" ht="15" customHeight="1" x14ac:dyDescent="0.25">
      <c r="A2310" s="76" t="s">
        <v>670</v>
      </c>
      <c r="E2310" s="35" t="s">
        <v>121</v>
      </c>
      <c r="G2310" s="39" t="s">
        <v>9</v>
      </c>
      <c r="H2310" s="66">
        <v>10000</v>
      </c>
      <c r="I2310" s="40" t="s">
        <v>9</v>
      </c>
      <c r="J2310" s="66">
        <v>12000</v>
      </c>
      <c r="K2310" s="40" t="s">
        <v>9</v>
      </c>
      <c r="L2310" s="36">
        <v>13825</v>
      </c>
      <c r="M2310" s="40" t="s">
        <v>9</v>
      </c>
      <c r="N2310" s="36">
        <v>12000</v>
      </c>
    </row>
    <row r="2311" spans="1:14" ht="15" customHeight="1" x14ac:dyDescent="0.25">
      <c r="A2311" s="76" t="s">
        <v>671</v>
      </c>
      <c r="E2311" s="35" t="s">
        <v>70</v>
      </c>
      <c r="H2311" s="67">
        <v>33</v>
      </c>
      <c r="I2311" s="40"/>
      <c r="J2311" s="67">
        <v>40</v>
      </c>
      <c r="L2311" s="43">
        <v>90</v>
      </c>
      <c r="N2311" s="43">
        <v>50</v>
      </c>
    </row>
    <row r="2312" spans="1:14" ht="15" customHeight="1" x14ac:dyDescent="0.25">
      <c r="H2312" s="36"/>
      <c r="J2312" s="36"/>
      <c r="N2312" s="36"/>
    </row>
    <row r="2313" spans="1:14" ht="15" customHeight="1" x14ac:dyDescent="0.25">
      <c r="E2313" s="35" t="s">
        <v>85</v>
      </c>
      <c r="H2313" s="43">
        <f>SUM(H2310:H2312)</f>
        <v>10033</v>
      </c>
      <c r="J2313" s="43">
        <f>SUM(J2310:J2312)</f>
        <v>12040</v>
      </c>
      <c r="L2313" s="43">
        <f>SUM(L2310:L2312)</f>
        <v>13915</v>
      </c>
      <c r="N2313" s="43">
        <f>SUM(N2310:N2312)</f>
        <v>12050</v>
      </c>
    </row>
    <row r="2314" spans="1:14" ht="15" customHeight="1" x14ac:dyDescent="0.25">
      <c r="H2314" s="36"/>
      <c r="J2314" s="36"/>
      <c r="N2314" s="36"/>
    </row>
    <row r="2315" spans="1:14" ht="15" customHeight="1" x14ac:dyDescent="0.25">
      <c r="D2315" s="35" t="s">
        <v>88</v>
      </c>
      <c r="H2315" s="36"/>
      <c r="J2315" s="36"/>
      <c r="N2315" s="36"/>
    </row>
    <row r="2316" spans="1:14" ht="15" customHeight="1" x14ac:dyDescent="0.25">
      <c r="A2316" s="76" t="s">
        <v>672</v>
      </c>
      <c r="E2316" s="35" t="s">
        <v>207</v>
      </c>
      <c r="H2316" s="66">
        <v>0</v>
      </c>
      <c r="I2316" s="40"/>
      <c r="J2316" s="66">
        <v>2500</v>
      </c>
      <c r="L2316" s="36">
        <v>933</v>
      </c>
      <c r="N2316" s="36">
        <v>2500</v>
      </c>
    </row>
    <row r="2317" spans="1:14" ht="15" customHeight="1" x14ac:dyDescent="0.25">
      <c r="A2317" s="76" t="s">
        <v>673</v>
      </c>
      <c r="E2317" s="35" t="s">
        <v>384</v>
      </c>
      <c r="H2317" s="66">
        <v>0</v>
      </c>
      <c r="I2317" s="40"/>
      <c r="J2317" s="66">
        <v>6030</v>
      </c>
      <c r="L2317" s="36">
        <v>6030</v>
      </c>
      <c r="N2317" s="36">
        <v>6030</v>
      </c>
    </row>
    <row r="2318" spans="1:14" ht="15" customHeight="1" x14ac:dyDescent="0.25">
      <c r="A2318" s="76" t="s">
        <v>674</v>
      </c>
      <c r="E2318" s="35" t="s">
        <v>94</v>
      </c>
      <c r="H2318" s="67">
        <v>600</v>
      </c>
      <c r="I2318" s="40"/>
      <c r="J2318" s="67">
        <v>3500</v>
      </c>
      <c r="L2318" s="43">
        <v>9927</v>
      </c>
      <c r="N2318" s="49">
        <v>3500</v>
      </c>
    </row>
    <row r="2319" spans="1:14" ht="15" customHeight="1" x14ac:dyDescent="0.25">
      <c r="H2319" s="36"/>
      <c r="J2319" s="36"/>
      <c r="N2319" s="36"/>
    </row>
    <row r="2320" spans="1:14" ht="15" customHeight="1" x14ac:dyDescent="0.25">
      <c r="E2320" s="35" t="s">
        <v>95</v>
      </c>
      <c r="H2320" s="43">
        <f>SUM(H2316:H2319)</f>
        <v>600</v>
      </c>
      <c r="J2320" s="43">
        <f>SUM(J2316:J2319)</f>
        <v>12030</v>
      </c>
      <c r="L2320" s="43">
        <f>SUM(L2316:L2319)</f>
        <v>16890</v>
      </c>
      <c r="N2320" s="49">
        <f>SUM(N2316:N2319)</f>
        <v>12030</v>
      </c>
    </row>
    <row r="2321" spans="1:16" ht="15" customHeight="1" x14ac:dyDescent="0.25">
      <c r="H2321" s="36"/>
      <c r="J2321" s="36"/>
      <c r="N2321" s="36"/>
    </row>
    <row r="2322" spans="1:16" ht="15" customHeight="1" x14ac:dyDescent="0.25">
      <c r="E2322" s="35" t="s">
        <v>96</v>
      </c>
      <c r="H2322" s="36"/>
      <c r="J2322" s="36"/>
      <c r="N2322" s="36"/>
    </row>
    <row r="2323" spans="1:16" ht="15" customHeight="1" x14ac:dyDescent="0.25">
      <c r="F2323" s="35" t="s">
        <v>97</v>
      </c>
      <c r="H2323" s="36">
        <f>SUM(H2313-H2320)</f>
        <v>9433</v>
      </c>
      <c r="J2323" s="36">
        <f>SUM(J2313-J2320)</f>
        <v>10</v>
      </c>
      <c r="L2323" s="36">
        <f>SUM(L2313-L2320)</f>
        <v>-2975</v>
      </c>
      <c r="N2323" s="36">
        <f>SUM(N2313-N2320)</f>
        <v>20</v>
      </c>
    </row>
    <row r="2324" spans="1:16" ht="15" customHeight="1" x14ac:dyDescent="0.25">
      <c r="H2324" s="36"/>
      <c r="J2324" s="36"/>
      <c r="N2324" s="36"/>
    </row>
    <row r="2325" spans="1:16" ht="15" customHeight="1" x14ac:dyDescent="0.25">
      <c r="D2325" s="35" t="s">
        <v>98</v>
      </c>
      <c r="H2325" s="36"/>
      <c r="J2325" s="36"/>
      <c r="N2325" s="36"/>
    </row>
    <row r="2326" spans="1:16" ht="15" customHeight="1" x14ac:dyDescent="0.25">
      <c r="E2326" s="35" t="s">
        <v>99</v>
      </c>
      <c r="H2326" s="36"/>
      <c r="J2326" s="36"/>
      <c r="N2326" s="36"/>
    </row>
    <row r="2327" spans="1:16" ht="15" customHeight="1" x14ac:dyDescent="0.25">
      <c r="A2327" s="71"/>
      <c r="E2327" s="35" t="s">
        <v>103</v>
      </c>
      <c r="H2327" s="66">
        <v>0</v>
      </c>
      <c r="I2327" s="36"/>
      <c r="J2327" s="66">
        <v>0</v>
      </c>
      <c r="K2327" s="36"/>
      <c r="M2327" s="36"/>
      <c r="N2327" s="36"/>
      <c r="P2327" s="65" t="e">
        <f>H2327+#REF!</f>
        <v>#REF!</v>
      </c>
    </row>
    <row r="2328" spans="1:16" ht="15" customHeight="1" x14ac:dyDescent="0.25">
      <c r="A2328" s="71" t="s">
        <v>675</v>
      </c>
      <c r="E2328" s="35" t="s">
        <v>105</v>
      </c>
      <c r="H2328" s="67">
        <v>-6030</v>
      </c>
      <c r="I2328" s="36"/>
      <c r="J2328" s="67">
        <v>0</v>
      </c>
      <c r="K2328" s="36"/>
      <c r="L2328" s="43"/>
      <c r="M2328" s="36"/>
      <c r="N2328" s="43"/>
    </row>
    <row r="2329" spans="1:16" ht="15" customHeight="1" x14ac:dyDescent="0.25">
      <c r="A2329" s="71"/>
      <c r="H2329" s="36"/>
      <c r="I2329" s="36"/>
      <c r="J2329" s="36"/>
      <c r="K2329" s="36"/>
      <c r="M2329" s="36"/>
      <c r="N2329" s="36"/>
    </row>
    <row r="2330" spans="1:16" ht="15" customHeight="1" x14ac:dyDescent="0.25">
      <c r="E2330" s="35" t="s">
        <v>106</v>
      </c>
      <c r="H2330" s="36"/>
      <c r="I2330" s="36"/>
      <c r="J2330" s="36"/>
      <c r="K2330" s="36"/>
      <c r="M2330" s="36"/>
      <c r="N2330" s="36"/>
    </row>
    <row r="2331" spans="1:16" ht="15" customHeight="1" x14ac:dyDescent="0.25">
      <c r="F2331" s="35" t="s">
        <v>107</v>
      </c>
      <c r="H2331" s="36"/>
      <c r="I2331" s="36"/>
      <c r="J2331" s="36"/>
      <c r="K2331" s="36"/>
      <c r="M2331" s="36"/>
      <c r="N2331" s="36"/>
    </row>
    <row r="2332" spans="1:16" ht="15" customHeight="1" x14ac:dyDescent="0.25">
      <c r="F2332" s="35" t="s">
        <v>108</v>
      </c>
      <c r="H2332" s="36">
        <f>SUM(H2322:H2328)</f>
        <v>3403</v>
      </c>
      <c r="I2332" s="36"/>
      <c r="J2332" s="36">
        <f>SUM(J2322:J2328)</f>
        <v>10</v>
      </c>
      <c r="K2332" s="36"/>
      <c r="L2332" s="36">
        <f>SUM(L2321:L2328)</f>
        <v>-2975</v>
      </c>
      <c r="M2332" s="36"/>
      <c r="N2332" s="36">
        <f>N2321+N2327+N2328</f>
        <v>0</v>
      </c>
    </row>
    <row r="2333" spans="1:16" x14ac:dyDescent="0.25">
      <c r="H2333" s="36"/>
      <c r="J2333" s="36"/>
      <c r="N2333" s="36"/>
    </row>
    <row r="2334" spans="1:16" ht="15" customHeight="1" x14ac:dyDescent="0.25">
      <c r="A2334" s="35" t="s">
        <v>676</v>
      </c>
      <c r="D2334" s="35" t="s">
        <v>111</v>
      </c>
      <c r="H2334" s="67">
        <v>19975</v>
      </c>
      <c r="I2334" s="40"/>
      <c r="J2334" s="67">
        <f>H2336</f>
        <v>23378</v>
      </c>
      <c r="L2334" s="41">
        <f>H2336</f>
        <v>23378</v>
      </c>
      <c r="N2334" s="41">
        <f>L2336</f>
        <v>20403</v>
      </c>
    </row>
    <row r="2335" spans="1:16" ht="15" customHeight="1" x14ac:dyDescent="0.25">
      <c r="H2335" s="36"/>
      <c r="J2335" s="36"/>
      <c r="N2335" s="36"/>
    </row>
    <row r="2336" spans="1:16" ht="15" customHeight="1" thickBot="1" x14ac:dyDescent="0.3">
      <c r="D2336" s="35" t="s">
        <v>112</v>
      </c>
      <c r="G2336" s="39" t="s">
        <v>9</v>
      </c>
      <c r="H2336" s="44">
        <f>SUM(H2331:H2334)</f>
        <v>23378</v>
      </c>
      <c r="I2336" s="40" t="s">
        <v>9</v>
      </c>
      <c r="J2336" s="44">
        <f>SUM(J2331:J2334)</f>
        <v>23388</v>
      </c>
      <c r="K2336" s="40" t="s">
        <v>9</v>
      </c>
      <c r="L2336" s="44">
        <f>SUM(L2331:L2334)</f>
        <v>20403</v>
      </c>
      <c r="M2336" s="40" t="s">
        <v>9</v>
      </c>
      <c r="N2336" s="44">
        <f>SUM(N2331:N2334)</f>
        <v>20403</v>
      </c>
    </row>
    <row r="2337" spans="4:14" ht="15" customHeight="1" thickTop="1" x14ac:dyDescent="0.25">
      <c r="G2337" s="39"/>
      <c r="H2337" s="36"/>
      <c r="I2337" s="40"/>
      <c r="J2337" s="36"/>
      <c r="K2337" s="40"/>
      <c r="M2337" s="40"/>
      <c r="N2337" s="36"/>
    </row>
    <row r="2338" spans="4:14" ht="15" customHeight="1" x14ac:dyDescent="0.25">
      <c r="G2338" s="39"/>
      <c r="H2338" s="36"/>
      <c r="I2338" s="40"/>
      <c r="J2338" s="36"/>
      <c r="K2338" s="40"/>
      <c r="M2338" s="40"/>
      <c r="N2338" s="36"/>
    </row>
    <row r="2339" spans="4:14" ht="15" customHeight="1" x14ac:dyDescent="0.25">
      <c r="G2339" s="39"/>
      <c r="H2339" s="36"/>
      <c r="I2339" s="40"/>
      <c r="J2339" s="36"/>
      <c r="K2339" s="40"/>
      <c r="M2339" s="40"/>
      <c r="N2339" s="36"/>
    </row>
    <row r="2340" spans="4:14" ht="15" customHeight="1" x14ac:dyDescent="0.25">
      <c r="G2340" s="39"/>
      <c r="H2340" s="36"/>
      <c r="I2340" s="40"/>
      <c r="J2340" s="36"/>
      <c r="K2340" s="40"/>
      <c r="M2340" s="40"/>
      <c r="N2340" s="36"/>
    </row>
    <row r="2341" spans="4:14" ht="15" customHeight="1" x14ac:dyDescent="0.25">
      <c r="G2341" s="39"/>
      <c r="H2341" s="36"/>
      <c r="I2341" s="40"/>
      <c r="J2341" s="36"/>
      <c r="K2341" s="40"/>
      <c r="M2341" s="40"/>
      <c r="N2341" s="36"/>
    </row>
    <row r="2342" spans="4:14" ht="15" customHeight="1" x14ac:dyDescent="0.25">
      <c r="G2342" s="39"/>
      <c r="H2342" s="36"/>
      <c r="I2342" s="40"/>
      <c r="J2342" s="36"/>
      <c r="K2342" s="40"/>
      <c r="M2342" s="40"/>
      <c r="N2342" s="36"/>
    </row>
    <row r="2343" spans="4:14" ht="15" customHeight="1" x14ac:dyDescent="0.25">
      <c r="G2343" s="39"/>
      <c r="H2343" s="36"/>
      <c r="I2343" s="40"/>
      <c r="J2343" s="36"/>
      <c r="K2343" s="40"/>
      <c r="M2343" s="40"/>
      <c r="N2343" s="36"/>
    </row>
    <row r="2344" spans="4:14" ht="15" customHeight="1" x14ac:dyDescent="0.25">
      <c r="G2344" s="39"/>
      <c r="H2344" s="36"/>
      <c r="I2344" s="40"/>
      <c r="J2344" s="36"/>
      <c r="K2344" s="40"/>
      <c r="M2344" s="40"/>
      <c r="N2344" s="36"/>
    </row>
    <row r="2345" spans="4:14" ht="15" customHeight="1" x14ac:dyDescent="0.25">
      <c r="G2345" s="39"/>
      <c r="H2345" s="36"/>
      <c r="I2345" s="40"/>
      <c r="J2345" s="36"/>
      <c r="K2345" s="40"/>
      <c r="M2345" s="40"/>
      <c r="N2345" s="36"/>
    </row>
    <row r="2346" spans="4:14" ht="15" customHeight="1" x14ac:dyDescent="0.25">
      <c r="G2346" s="39"/>
      <c r="H2346" s="36"/>
      <c r="I2346" s="40"/>
      <c r="J2346" s="36"/>
      <c r="K2346" s="40"/>
      <c r="M2346" s="40"/>
      <c r="N2346" s="36"/>
    </row>
    <row r="2347" spans="4:14" ht="15" customHeight="1" x14ac:dyDescent="0.25">
      <c r="G2347" s="39"/>
      <c r="H2347" s="36"/>
      <c r="I2347" s="40"/>
      <c r="J2347" s="36"/>
      <c r="K2347" s="40"/>
      <c r="M2347" s="40"/>
      <c r="N2347" s="36"/>
    </row>
    <row r="2348" spans="4:14" ht="15" customHeight="1" x14ac:dyDescent="0.25">
      <c r="G2348" s="39"/>
      <c r="H2348" s="36"/>
      <c r="I2348" s="40"/>
      <c r="J2348" s="36"/>
      <c r="K2348" s="40"/>
      <c r="M2348" s="40"/>
      <c r="N2348" s="36"/>
    </row>
    <row r="2349" spans="4:14" ht="15" customHeight="1" x14ac:dyDescent="0.25">
      <c r="G2349" s="39"/>
      <c r="H2349" s="36"/>
      <c r="I2349" s="40"/>
      <c r="J2349" s="36"/>
      <c r="K2349" s="40"/>
      <c r="M2349" s="40"/>
      <c r="N2349" s="36"/>
    </row>
    <row r="2350" spans="4:14" ht="15" customHeight="1" x14ac:dyDescent="0.25">
      <c r="G2350" s="39"/>
      <c r="H2350" s="36"/>
      <c r="I2350" s="40"/>
      <c r="J2350" s="36"/>
      <c r="K2350" s="40"/>
      <c r="M2350" s="40"/>
      <c r="N2350" s="36"/>
    </row>
    <row r="2351" spans="4:14" ht="15" customHeight="1" x14ac:dyDescent="0.25">
      <c r="D2351" s="84">
        <v>42</v>
      </c>
      <c r="E2351" s="84"/>
      <c r="F2351" s="84"/>
      <c r="G2351" s="84"/>
      <c r="H2351" s="84"/>
      <c r="I2351" s="84"/>
      <c r="J2351" s="84"/>
      <c r="K2351" s="84"/>
      <c r="L2351" s="84"/>
      <c r="M2351" s="84"/>
      <c r="N2351" s="84"/>
    </row>
    <row r="2352" spans="4:14" x14ac:dyDescent="0.25">
      <c r="D2352" s="84" t="s">
        <v>0</v>
      </c>
      <c r="E2352" s="84"/>
      <c r="F2352" s="84"/>
      <c r="G2352" s="84"/>
      <c r="H2352" s="84"/>
      <c r="I2352" s="84"/>
      <c r="J2352" s="84"/>
      <c r="K2352" s="84"/>
      <c r="L2352" s="84"/>
      <c r="M2352" s="84"/>
      <c r="N2352" s="84"/>
    </row>
    <row r="2354" spans="1:15" x14ac:dyDescent="0.25">
      <c r="D2354" s="84" t="s">
        <v>677</v>
      </c>
      <c r="E2354" s="84"/>
      <c r="F2354" s="84"/>
      <c r="G2354" s="84"/>
      <c r="H2354" s="84"/>
      <c r="I2354" s="84"/>
      <c r="J2354" s="84"/>
      <c r="K2354" s="84"/>
      <c r="L2354" s="84"/>
      <c r="M2354" s="84"/>
      <c r="N2354" s="84"/>
    </row>
    <row r="2356" spans="1:15" x14ac:dyDescent="0.25">
      <c r="D2356" s="84" t="s">
        <v>382</v>
      </c>
      <c r="E2356" s="84"/>
      <c r="F2356" s="84"/>
      <c r="G2356" s="84"/>
      <c r="H2356" s="84"/>
      <c r="I2356" s="84"/>
      <c r="J2356" s="84"/>
      <c r="K2356" s="84"/>
      <c r="L2356" s="84"/>
      <c r="M2356" s="84"/>
      <c r="N2356" s="84"/>
    </row>
    <row r="2358" spans="1:15" x14ac:dyDescent="0.25">
      <c r="D2358" s="84" t="s">
        <v>115</v>
      </c>
      <c r="E2358" s="84"/>
      <c r="F2358" s="84"/>
      <c r="G2358" s="84"/>
      <c r="H2358" s="84"/>
      <c r="I2358" s="84"/>
      <c r="J2358" s="84"/>
      <c r="K2358" s="84"/>
      <c r="L2358" s="84"/>
      <c r="M2358" s="84"/>
      <c r="N2358" s="84"/>
      <c r="O2358" s="35" t="s">
        <v>678</v>
      </c>
    </row>
    <row r="2361" spans="1:15" x14ac:dyDescent="0.25">
      <c r="H2361" s="69">
        <v>2022</v>
      </c>
      <c r="J2361" s="69">
        <v>2023</v>
      </c>
      <c r="K2361" s="69"/>
      <c r="L2361" s="37">
        <v>2023</v>
      </c>
      <c r="N2361" s="69">
        <v>2024</v>
      </c>
    </row>
    <row r="2362" spans="1:15" x14ac:dyDescent="0.25">
      <c r="H2362" s="69" t="s">
        <v>4</v>
      </c>
      <c r="J2362" s="69" t="s">
        <v>5</v>
      </c>
      <c r="K2362" s="69"/>
      <c r="L2362" s="38" t="s">
        <v>4</v>
      </c>
      <c r="M2362" s="84" t="s">
        <v>5</v>
      </c>
      <c r="N2362" s="84"/>
    </row>
    <row r="2363" spans="1:15" x14ac:dyDescent="0.25">
      <c r="H2363" s="69"/>
      <c r="J2363" s="69"/>
      <c r="K2363" s="69"/>
      <c r="L2363" s="38"/>
      <c r="N2363" s="69"/>
    </row>
    <row r="2364" spans="1:15" x14ac:dyDescent="0.25">
      <c r="D2364" s="35" t="s">
        <v>6</v>
      </c>
      <c r="H2364" s="69"/>
      <c r="J2364" s="69"/>
      <c r="K2364" s="69"/>
      <c r="L2364" s="38"/>
      <c r="N2364" s="69"/>
    </row>
    <row r="2365" spans="1:15" x14ac:dyDescent="0.25">
      <c r="A2365" s="76" t="s">
        <v>679</v>
      </c>
      <c r="E2365" s="35" t="s">
        <v>121</v>
      </c>
      <c r="G2365" s="35" t="s">
        <v>9</v>
      </c>
      <c r="H2365" s="66">
        <v>71364</v>
      </c>
      <c r="I2365" s="40" t="s">
        <v>9</v>
      </c>
      <c r="J2365" s="66">
        <v>75000</v>
      </c>
      <c r="K2365" s="35" t="s">
        <v>9</v>
      </c>
      <c r="L2365" s="40">
        <v>62400</v>
      </c>
      <c r="M2365" s="35" t="s">
        <v>9</v>
      </c>
      <c r="N2365" s="40">
        <v>75000</v>
      </c>
    </row>
    <row r="2366" spans="1:15" x14ac:dyDescent="0.25">
      <c r="A2366" s="76"/>
      <c r="E2366" s="35" t="s">
        <v>680</v>
      </c>
      <c r="H2366" s="66"/>
      <c r="I2366" s="40"/>
      <c r="J2366" s="66">
        <v>18000</v>
      </c>
      <c r="L2366" s="40"/>
      <c r="N2366" s="40">
        <v>18000</v>
      </c>
    </row>
    <row r="2367" spans="1:15" x14ac:dyDescent="0.25">
      <c r="A2367" s="76"/>
      <c r="E2367" s="35" t="s">
        <v>681</v>
      </c>
      <c r="H2367" s="66"/>
      <c r="I2367" s="40"/>
      <c r="J2367" s="66">
        <v>1600</v>
      </c>
      <c r="L2367" s="40"/>
      <c r="N2367" s="40">
        <v>1600</v>
      </c>
    </row>
    <row r="2368" spans="1:15" x14ac:dyDescent="0.25">
      <c r="A2368" s="76"/>
      <c r="E2368" s="35" t="s">
        <v>682</v>
      </c>
      <c r="H2368" s="66">
        <v>58393</v>
      </c>
      <c r="I2368" s="40"/>
      <c r="J2368" s="66">
        <v>89961</v>
      </c>
      <c r="L2368" s="40">
        <v>0</v>
      </c>
      <c r="N2368" s="40">
        <v>0</v>
      </c>
    </row>
    <row r="2369" spans="1:14" x14ac:dyDescent="0.25">
      <c r="A2369" s="76"/>
      <c r="E2369" s="35" t="s">
        <v>683</v>
      </c>
      <c r="H2369" s="66"/>
      <c r="I2369" s="40"/>
      <c r="J2369" s="66">
        <v>1000</v>
      </c>
      <c r="L2369" s="40"/>
      <c r="N2369" s="40">
        <v>0</v>
      </c>
    </row>
    <row r="2370" spans="1:14" x14ac:dyDescent="0.25">
      <c r="A2370" s="76" t="s">
        <v>684</v>
      </c>
      <c r="E2370" s="35" t="s">
        <v>70</v>
      </c>
      <c r="H2370" s="67">
        <v>2</v>
      </c>
      <c r="I2370" s="40"/>
      <c r="J2370" s="67">
        <v>50</v>
      </c>
      <c r="L2370" s="49">
        <v>0</v>
      </c>
      <c r="N2370" s="49">
        <v>0</v>
      </c>
    </row>
    <row r="2371" spans="1:14" x14ac:dyDescent="0.25">
      <c r="H2371" s="38"/>
      <c r="J2371" s="38"/>
      <c r="L2371" s="38"/>
      <c r="N2371" s="40"/>
    </row>
    <row r="2372" spans="1:14" x14ac:dyDescent="0.25">
      <c r="F2372" s="35" t="s">
        <v>85</v>
      </c>
      <c r="H2372" s="49">
        <f>SUM(H2365:H2371)</f>
        <v>129759</v>
      </c>
      <c r="J2372" s="49">
        <f>SUM(J2365:J2370)</f>
        <v>185611</v>
      </c>
      <c r="L2372" s="49">
        <f>SUM(L2365:L2370)</f>
        <v>62400</v>
      </c>
      <c r="N2372" s="49">
        <f>SUM(N2365:N2371)</f>
        <v>94600</v>
      </c>
    </row>
    <row r="2373" spans="1:14" x14ac:dyDescent="0.25">
      <c r="H2373" s="36"/>
      <c r="J2373" s="36"/>
      <c r="N2373" s="39"/>
    </row>
    <row r="2374" spans="1:14" x14ac:dyDescent="0.25">
      <c r="D2374" s="35" t="s">
        <v>116</v>
      </c>
      <c r="H2374" s="36"/>
      <c r="J2374" s="36"/>
      <c r="N2374" s="40"/>
    </row>
    <row r="2375" spans="1:14" x14ac:dyDescent="0.25">
      <c r="A2375" s="76" t="s">
        <v>685</v>
      </c>
      <c r="E2375" s="35" t="s">
        <v>686</v>
      </c>
      <c r="H2375" s="66">
        <v>0</v>
      </c>
      <c r="I2375" s="40"/>
      <c r="J2375" s="66">
        <v>1500</v>
      </c>
      <c r="L2375" s="36">
        <v>1500</v>
      </c>
      <c r="N2375" s="40">
        <v>1500</v>
      </c>
    </row>
    <row r="2376" spans="1:14" x14ac:dyDescent="0.25">
      <c r="A2376" s="76" t="s">
        <v>687</v>
      </c>
      <c r="E2376" s="35" t="s">
        <v>688</v>
      </c>
      <c r="H2376" s="66">
        <v>3600</v>
      </c>
      <c r="I2376" s="40"/>
      <c r="J2376" s="66">
        <v>38600</v>
      </c>
      <c r="L2376" s="36">
        <v>0</v>
      </c>
      <c r="N2376" s="40">
        <v>0</v>
      </c>
    </row>
    <row r="2377" spans="1:14" x14ac:dyDescent="0.25">
      <c r="A2377" s="76" t="s">
        <v>689</v>
      </c>
      <c r="E2377" s="35" t="s">
        <v>690</v>
      </c>
      <c r="H2377" s="66">
        <v>50427</v>
      </c>
      <c r="I2377" s="40"/>
      <c r="J2377" s="66">
        <v>50427</v>
      </c>
      <c r="L2377" s="36">
        <v>50427</v>
      </c>
      <c r="N2377" s="40">
        <v>0</v>
      </c>
    </row>
    <row r="2378" spans="1:14" x14ac:dyDescent="0.25">
      <c r="A2378" s="76" t="s">
        <v>691</v>
      </c>
      <c r="E2378" s="35" t="s">
        <v>692</v>
      </c>
      <c r="H2378" s="66">
        <v>40</v>
      </c>
      <c r="I2378" s="40"/>
      <c r="J2378" s="66">
        <v>47541</v>
      </c>
      <c r="L2378" s="36">
        <v>0</v>
      </c>
      <c r="N2378" s="40">
        <v>0</v>
      </c>
    </row>
    <row r="2379" spans="1:14" x14ac:dyDescent="0.25">
      <c r="A2379" s="76"/>
      <c r="E2379" s="35" t="s">
        <v>693</v>
      </c>
      <c r="H2379" s="66">
        <v>6000</v>
      </c>
      <c r="I2379" s="40"/>
      <c r="J2379" s="66">
        <v>6000</v>
      </c>
      <c r="L2379" s="36">
        <v>6000</v>
      </c>
      <c r="N2379" s="40">
        <v>0</v>
      </c>
    </row>
    <row r="2380" spans="1:14" x14ac:dyDescent="0.25">
      <c r="A2380" s="76" t="s">
        <v>694</v>
      </c>
      <c r="E2380" s="35" t="s">
        <v>695</v>
      </c>
      <c r="H2380" s="67">
        <v>0</v>
      </c>
      <c r="I2380" s="40"/>
      <c r="J2380" s="67">
        <v>41543</v>
      </c>
      <c r="L2380" s="43">
        <v>41543</v>
      </c>
      <c r="N2380" s="49">
        <v>41543</v>
      </c>
    </row>
    <row r="2381" spans="1:14" x14ac:dyDescent="0.25">
      <c r="H2381" s="36"/>
      <c r="J2381" s="36"/>
      <c r="N2381" s="40"/>
    </row>
    <row r="2382" spans="1:14" x14ac:dyDescent="0.25">
      <c r="F2382" s="35" t="s">
        <v>95</v>
      </c>
      <c r="H2382" s="43">
        <f>SUM(H2375:H2380)</f>
        <v>60067</v>
      </c>
      <c r="J2382" s="43">
        <f>SUM(J2375:J2381)</f>
        <v>185611</v>
      </c>
      <c r="L2382" s="43">
        <f>SUM(L2375:L2380)</f>
        <v>99470</v>
      </c>
      <c r="N2382" s="43">
        <f>SUM(N2375:N2380)</f>
        <v>43043</v>
      </c>
    </row>
    <row r="2383" spans="1:14" x14ac:dyDescent="0.25">
      <c r="H2383" s="36"/>
      <c r="J2383" s="36"/>
      <c r="N2383" s="40"/>
    </row>
    <row r="2384" spans="1:14" x14ac:dyDescent="0.25">
      <c r="F2384" s="35" t="s">
        <v>696</v>
      </c>
      <c r="H2384" s="36"/>
      <c r="J2384" s="36"/>
      <c r="N2384" s="40"/>
    </row>
    <row r="2385" spans="1:16" x14ac:dyDescent="0.25">
      <c r="F2385" s="35" t="s">
        <v>97</v>
      </c>
      <c r="H2385" s="36">
        <f>H2372-H2382</f>
        <v>69692</v>
      </c>
      <c r="J2385" s="36">
        <f>J2372-J2382</f>
        <v>0</v>
      </c>
      <c r="L2385" s="36">
        <f>L2372-L2382</f>
        <v>-37070</v>
      </c>
      <c r="N2385" s="40">
        <f>N2372-N2382</f>
        <v>51557</v>
      </c>
    </row>
    <row r="2386" spans="1:16" ht="15" customHeight="1" x14ac:dyDescent="0.25">
      <c r="H2386" s="36"/>
      <c r="J2386" s="36"/>
      <c r="N2386" s="36"/>
    </row>
    <row r="2387" spans="1:16" ht="15" customHeight="1" x14ac:dyDescent="0.25">
      <c r="D2387" s="35" t="s">
        <v>98</v>
      </c>
      <c r="H2387" s="36"/>
      <c r="J2387" s="36"/>
      <c r="N2387" s="36"/>
    </row>
    <row r="2388" spans="1:16" ht="15" customHeight="1" x14ac:dyDescent="0.25">
      <c r="E2388" s="35" t="s">
        <v>99</v>
      </c>
      <c r="H2388" s="36"/>
      <c r="J2388" s="36"/>
      <c r="N2388" s="36"/>
    </row>
    <row r="2389" spans="1:16" ht="15" customHeight="1" x14ac:dyDescent="0.25">
      <c r="A2389" s="71" t="s">
        <v>697</v>
      </c>
      <c r="E2389" s="35" t="s">
        <v>103</v>
      </c>
      <c r="H2389" s="66">
        <v>52746</v>
      </c>
      <c r="I2389" s="36"/>
      <c r="J2389" s="66">
        <v>0</v>
      </c>
      <c r="K2389" s="36"/>
      <c r="M2389" s="36"/>
      <c r="N2389" s="36"/>
      <c r="P2389" s="65" t="e">
        <f>H2389+#REF!</f>
        <v>#REF!</v>
      </c>
    </row>
    <row r="2390" spans="1:16" ht="15" customHeight="1" x14ac:dyDescent="0.25">
      <c r="A2390" s="71" t="s">
        <v>698</v>
      </c>
      <c r="E2390" s="35" t="s">
        <v>105</v>
      </c>
      <c r="H2390" s="67">
        <v>0</v>
      </c>
      <c r="I2390" s="36"/>
      <c r="J2390" s="67">
        <v>0</v>
      </c>
      <c r="K2390" s="36"/>
      <c r="L2390" s="43"/>
      <c r="M2390" s="36"/>
      <c r="N2390" s="43"/>
    </row>
    <row r="2391" spans="1:16" ht="15" customHeight="1" x14ac:dyDescent="0.25">
      <c r="A2391" s="71"/>
      <c r="H2391" s="36"/>
      <c r="I2391" s="36"/>
      <c r="J2391" s="36"/>
      <c r="K2391" s="36"/>
      <c r="M2391" s="36"/>
      <c r="N2391" s="36"/>
    </row>
    <row r="2392" spans="1:16" ht="15" customHeight="1" x14ac:dyDescent="0.25">
      <c r="E2392" s="35" t="s">
        <v>106</v>
      </c>
      <c r="H2392" s="36"/>
      <c r="I2392" s="36"/>
      <c r="J2392" s="36"/>
      <c r="K2392" s="36"/>
      <c r="M2392" s="36"/>
      <c r="N2392" s="36"/>
    </row>
    <row r="2393" spans="1:16" ht="15" customHeight="1" x14ac:dyDescent="0.25">
      <c r="F2393" s="35" t="s">
        <v>107</v>
      </c>
      <c r="H2393" s="36"/>
      <c r="I2393" s="36"/>
      <c r="J2393" s="36"/>
      <c r="K2393" s="36"/>
      <c r="M2393" s="36"/>
      <c r="N2393" s="36"/>
    </row>
    <row r="2394" spans="1:16" ht="15" customHeight="1" x14ac:dyDescent="0.25">
      <c r="F2394" s="35" t="s">
        <v>108</v>
      </c>
      <c r="H2394" s="36">
        <f>SUM(H2384:H2390)</f>
        <v>122438</v>
      </c>
      <c r="I2394" s="36"/>
      <c r="J2394" s="36">
        <f>SUM(J2384:J2390)</f>
        <v>0</v>
      </c>
      <c r="K2394" s="36"/>
      <c r="L2394" s="36">
        <f>SUM(L2383:L2390)</f>
        <v>-37070</v>
      </c>
      <c r="M2394" s="36"/>
      <c r="N2394" s="36">
        <f>N2383+N2389+N2390</f>
        <v>0</v>
      </c>
    </row>
    <row r="2395" spans="1:16" x14ac:dyDescent="0.25">
      <c r="H2395" s="36"/>
      <c r="J2395" s="36"/>
    </row>
    <row r="2396" spans="1:16" x14ac:dyDescent="0.25">
      <c r="A2396" s="35" t="s">
        <v>699</v>
      </c>
      <c r="D2396" s="63" t="s">
        <v>111</v>
      </c>
      <c r="E2396" s="63"/>
      <c r="F2396" s="63"/>
      <c r="H2396" s="67">
        <v>113834</v>
      </c>
      <c r="I2396" s="40"/>
      <c r="J2396" s="67">
        <f>H2398</f>
        <v>236272</v>
      </c>
      <c r="L2396" s="43">
        <f>H2398</f>
        <v>236272</v>
      </c>
      <c r="N2396" s="43">
        <f>L2398</f>
        <v>199202</v>
      </c>
    </row>
    <row r="2397" spans="1:16" x14ac:dyDescent="0.25">
      <c r="D2397" s="63"/>
      <c r="E2397" s="63"/>
      <c r="F2397" s="63"/>
    </row>
    <row r="2398" spans="1:16" ht="13.8" thickBot="1" x14ac:dyDescent="0.3">
      <c r="D2398" s="63" t="s">
        <v>112</v>
      </c>
      <c r="E2398" s="63"/>
      <c r="F2398" s="63"/>
      <c r="G2398" s="35" t="s">
        <v>9</v>
      </c>
      <c r="H2398" s="48">
        <f>SUM(H2394:H2396)</f>
        <v>236272</v>
      </c>
      <c r="I2398" s="35" t="s">
        <v>9</v>
      </c>
      <c r="J2398" s="48">
        <f>SUM(J2394:J2396)</f>
        <v>236272</v>
      </c>
      <c r="K2398" s="35" t="s">
        <v>9</v>
      </c>
      <c r="L2398" s="48">
        <f>SUM(L2394:L2396)</f>
        <v>199202</v>
      </c>
      <c r="M2398" s="35" t="s">
        <v>9</v>
      </c>
      <c r="N2398" s="48">
        <f>SUM(N2394:N2396)</f>
        <v>199202</v>
      </c>
    </row>
    <row r="2399" spans="1:16" ht="13.8" thickTop="1" x14ac:dyDescent="0.25">
      <c r="D2399" s="63"/>
      <c r="E2399" s="63"/>
      <c r="F2399" s="63"/>
      <c r="H2399" s="36"/>
      <c r="J2399" s="36"/>
      <c r="N2399" s="36"/>
    </row>
    <row r="2400" spans="1:16" x14ac:dyDescent="0.25">
      <c r="D2400" s="63"/>
      <c r="E2400" s="63"/>
      <c r="F2400" s="63"/>
      <c r="H2400" s="36"/>
      <c r="J2400" s="36"/>
      <c r="N2400" s="36"/>
    </row>
    <row r="2401" spans="4:14" x14ac:dyDescent="0.25">
      <c r="D2401" s="63"/>
      <c r="E2401" s="63"/>
      <c r="F2401" s="63"/>
      <c r="H2401" s="36"/>
      <c r="J2401" s="36"/>
      <c r="N2401" s="36"/>
    </row>
    <row r="2402" spans="4:14" x14ac:dyDescent="0.25">
      <c r="D2402" s="63"/>
      <c r="E2402" s="63"/>
      <c r="F2402" s="63"/>
      <c r="H2402" s="36"/>
      <c r="J2402" s="36"/>
      <c r="N2402" s="36"/>
    </row>
    <row r="2403" spans="4:14" x14ac:dyDescent="0.25">
      <c r="D2403" s="63"/>
      <c r="E2403" s="63"/>
      <c r="F2403" s="63"/>
      <c r="H2403" s="36"/>
      <c r="J2403" s="36"/>
      <c r="N2403" s="36"/>
    </row>
    <row r="2404" spans="4:14" x14ac:dyDescent="0.25">
      <c r="D2404" s="63"/>
      <c r="E2404" s="63"/>
      <c r="F2404" s="63"/>
      <c r="H2404" s="36"/>
      <c r="J2404" s="36"/>
      <c r="N2404" s="36"/>
    </row>
    <row r="2405" spans="4:14" x14ac:dyDescent="0.25">
      <c r="D2405" s="63"/>
      <c r="E2405" s="63"/>
      <c r="F2405" s="63"/>
      <c r="H2405" s="36"/>
      <c r="J2405" s="36"/>
      <c r="N2405" s="36"/>
    </row>
    <row r="2406" spans="4:14" x14ac:dyDescent="0.25">
      <c r="D2406" s="63"/>
      <c r="E2406" s="63"/>
      <c r="F2406" s="63"/>
      <c r="H2406" s="36"/>
      <c r="J2406" s="36"/>
      <c r="N2406" s="36"/>
    </row>
    <row r="2407" spans="4:14" x14ac:dyDescent="0.25">
      <c r="D2407" s="63"/>
      <c r="E2407" s="63"/>
      <c r="F2407" s="63"/>
      <c r="H2407" s="36"/>
      <c r="J2407" s="36"/>
      <c r="N2407" s="36"/>
    </row>
    <row r="2408" spans="4:14" x14ac:dyDescent="0.25">
      <c r="D2408" s="63"/>
      <c r="E2408" s="63"/>
      <c r="F2408" s="63"/>
      <c r="H2408" s="36"/>
      <c r="J2408" s="36"/>
      <c r="N2408" s="36"/>
    </row>
    <row r="2409" spans="4:14" x14ac:dyDescent="0.25">
      <c r="D2409" s="63"/>
      <c r="E2409" s="63"/>
      <c r="F2409" s="63"/>
      <c r="H2409" s="36"/>
      <c r="J2409" s="36"/>
      <c r="N2409" s="36"/>
    </row>
    <row r="2410" spans="4:14" x14ac:dyDescent="0.25">
      <c r="D2410" s="63"/>
      <c r="E2410" s="63"/>
      <c r="F2410" s="63"/>
      <c r="H2410" s="36"/>
      <c r="J2410" s="36"/>
      <c r="N2410" s="36"/>
    </row>
    <row r="2411" spans="4:14" x14ac:dyDescent="0.25">
      <c r="D2411" s="63"/>
      <c r="E2411" s="63"/>
      <c r="F2411" s="63"/>
      <c r="H2411" s="36"/>
      <c r="J2411" s="36"/>
      <c r="N2411" s="36"/>
    </row>
    <row r="2412" spans="4:14" x14ac:dyDescent="0.25">
      <c r="D2412" s="63"/>
      <c r="E2412" s="63"/>
      <c r="F2412" s="63"/>
      <c r="H2412" s="36"/>
      <c r="J2412" s="36"/>
      <c r="N2412" s="36"/>
    </row>
    <row r="2413" spans="4:14" x14ac:dyDescent="0.25">
      <c r="D2413" s="63"/>
      <c r="E2413" s="63"/>
      <c r="F2413" s="63"/>
      <c r="H2413" s="36"/>
      <c r="J2413" s="36"/>
      <c r="N2413" s="36"/>
    </row>
    <row r="2414" spans="4:14" x14ac:dyDescent="0.25">
      <c r="E2414" s="63"/>
      <c r="F2414" s="63"/>
      <c r="H2414" s="36"/>
      <c r="J2414" s="36"/>
      <c r="N2414" s="36"/>
    </row>
    <row r="2415" spans="4:14" x14ac:dyDescent="0.25">
      <c r="D2415" s="63"/>
      <c r="E2415" s="63"/>
      <c r="F2415" s="63"/>
      <c r="H2415" s="36"/>
      <c r="J2415" s="36"/>
      <c r="N2415" s="36"/>
    </row>
    <row r="2416" spans="4:14" x14ac:dyDescent="0.25">
      <c r="D2416" s="63"/>
      <c r="E2416" s="63"/>
      <c r="F2416" s="63"/>
      <c r="H2416" s="36"/>
      <c r="J2416" s="36"/>
      <c r="N2416" s="36"/>
    </row>
    <row r="2417" spans="4:14" x14ac:dyDescent="0.25">
      <c r="D2417" s="63"/>
      <c r="E2417" s="63"/>
      <c r="F2417" s="63"/>
      <c r="H2417" s="36"/>
      <c r="J2417" s="36"/>
      <c r="N2417" s="36"/>
    </row>
    <row r="2418" spans="4:14" x14ac:dyDescent="0.25">
      <c r="D2418" s="63"/>
      <c r="E2418" s="63"/>
      <c r="F2418" s="63"/>
      <c r="H2418" s="36"/>
      <c r="J2418" s="36"/>
      <c r="N2418" s="36"/>
    </row>
    <row r="2419" spans="4:14" x14ac:dyDescent="0.25">
      <c r="D2419" s="63"/>
      <c r="E2419" s="63"/>
      <c r="F2419" s="63"/>
      <c r="H2419" s="36"/>
      <c r="J2419" s="36"/>
      <c r="N2419" s="36"/>
    </row>
    <row r="2420" spans="4:14" x14ac:dyDescent="0.25">
      <c r="D2420" s="84">
        <v>43</v>
      </c>
      <c r="E2420" s="84"/>
      <c r="F2420" s="84"/>
      <c r="G2420" s="84"/>
      <c r="H2420" s="84"/>
      <c r="I2420" s="84"/>
      <c r="J2420" s="84"/>
      <c r="K2420" s="84"/>
      <c r="L2420" s="84"/>
      <c r="M2420" s="84"/>
      <c r="N2420" s="84"/>
    </row>
    <row r="2421" spans="4:14" x14ac:dyDescent="0.25">
      <c r="D2421" s="84" t="s">
        <v>0</v>
      </c>
      <c r="E2421" s="84"/>
      <c r="F2421" s="84"/>
      <c r="G2421" s="84"/>
      <c r="H2421" s="84"/>
      <c r="I2421" s="84"/>
      <c r="J2421" s="84"/>
      <c r="K2421" s="84"/>
      <c r="L2421" s="84"/>
      <c r="M2421" s="84"/>
      <c r="N2421" s="84"/>
    </row>
    <row r="2423" spans="4:14" x14ac:dyDescent="0.25">
      <c r="D2423" s="84" t="s">
        <v>700</v>
      </c>
      <c r="E2423" s="84"/>
      <c r="F2423" s="84"/>
      <c r="G2423" s="84"/>
      <c r="H2423" s="84"/>
      <c r="I2423" s="84"/>
      <c r="J2423" s="84"/>
      <c r="K2423" s="84"/>
      <c r="L2423" s="84"/>
      <c r="M2423" s="84"/>
      <c r="N2423" s="84"/>
    </row>
    <row r="2425" spans="4:14" x14ac:dyDescent="0.25">
      <c r="D2425" s="84" t="s">
        <v>382</v>
      </c>
      <c r="E2425" s="84"/>
      <c r="F2425" s="84"/>
      <c r="G2425" s="84"/>
      <c r="H2425" s="84"/>
      <c r="I2425" s="84"/>
      <c r="J2425" s="84"/>
      <c r="K2425" s="84"/>
      <c r="L2425" s="84"/>
      <c r="M2425" s="84"/>
      <c r="N2425" s="84"/>
    </row>
    <row r="2427" spans="4:14" x14ac:dyDescent="0.25">
      <c r="D2427" s="84" t="s">
        <v>3</v>
      </c>
      <c r="E2427" s="84"/>
      <c r="F2427" s="84"/>
      <c r="G2427" s="84"/>
      <c r="H2427" s="84"/>
      <c r="I2427" s="84"/>
      <c r="J2427" s="84"/>
      <c r="K2427" s="84"/>
      <c r="L2427" s="84"/>
      <c r="M2427" s="84"/>
      <c r="N2427" s="84"/>
    </row>
    <row r="2430" spans="4:14" x14ac:dyDescent="0.25">
      <c r="H2430" s="69">
        <v>2022</v>
      </c>
      <c r="J2430" s="69">
        <v>2023</v>
      </c>
      <c r="K2430" s="69"/>
      <c r="L2430" s="37">
        <v>2023</v>
      </c>
      <c r="N2430" s="69">
        <v>2024</v>
      </c>
    </row>
    <row r="2431" spans="4:14" x14ac:dyDescent="0.25">
      <c r="H2431" s="69" t="s">
        <v>4</v>
      </c>
      <c r="J2431" s="69" t="s">
        <v>5</v>
      </c>
      <c r="K2431" s="69"/>
      <c r="L2431" s="38" t="s">
        <v>4</v>
      </c>
      <c r="M2431" s="84" t="s">
        <v>5</v>
      </c>
      <c r="N2431" s="84"/>
    </row>
    <row r="2432" spans="4:14" x14ac:dyDescent="0.25">
      <c r="J2432" s="69"/>
      <c r="K2432" s="69"/>
      <c r="L2432" s="38"/>
    </row>
    <row r="2434" spans="1:14" x14ac:dyDescent="0.25">
      <c r="D2434" s="35" t="s">
        <v>6</v>
      </c>
      <c r="J2434" s="36"/>
      <c r="K2434" s="36"/>
    </row>
    <row r="2435" spans="1:14" x14ac:dyDescent="0.25">
      <c r="A2435" s="76" t="s">
        <v>701</v>
      </c>
      <c r="E2435" s="35" t="s">
        <v>416</v>
      </c>
      <c r="G2435" s="35" t="s">
        <v>9</v>
      </c>
      <c r="H2435" s="66">
        <v>44900</v>
      </c>
      <c r="I2435" s="40" t="s">
        <v>9</v>
      </c>
      <c r="J2435" s="66">
        <v>48000</v>
      </c>
      <c r="K2435" s="35" t="s">
        <v>9</v>
      </c>
      <c r="L2435" s="36">
        <v>45000</v>
      </c>
      <c r="M2435" s="35" t="s">
        <v>9</v>
      </c>
      <c r="N2435" s="36">
        <v>48000</v>
      </c>
    </row>
    <row r="2436" spans="1:14" x14ac:dyDescent="0.25">
      <c r="A2436" s="76" t="s">
        <v>702</v>
      </c>
      <c r="E2436" s="35" t="s">
        <v>70</v>
      </c>
      <c r="H2436" s="67">
        <v>425</v>
      </c>
      <c r="I2436" s="40"/>
      <c r="J2436" s="67">
        <v>1000</v>
      </c>
      <c r="L2436" s="43">
        <v>1200</v>
      </c>
      <c r="N2436" s="43">
        <v>2000</v>
      </c>
    </row>
    <row r="2437" spans="1:14" x14ac:dyDescent="0.25">
      <c r="H2437" s="36"/>
      <c r="J2437" s="36"/>
      <c r="N2437" s="36"/>
    </row>
    <row r="2438" spans="1:14" x14ac:dyDescent="0.25">
      <c r="E2438" s="35" t="s">
        <v>85</v>
      </c>
      <c r="H2438" s="43">
        <f>SUM(H2435:H2437)</f>
        <v>45325</v>
      </c>
      <c r="J2438" s="43">
        <f>SUM(J2435:J2437)</f>
        <v>49000</v>
      </c>
      <c r="L2438" s="43">
        <f>SUM(L2435:L2437)</f>
        <v>46200</v>
      </c>
      <c r="N2438" s="43">
        <f>SUM(N2435:N2437)</f>
        <v>50000</v>
      </c>
    </row>
    <row r="2439" spans="1:14" x14ac:dyDescent="0.25">
      <c r="H2439" s="36"/>
      <c r="J2439" s="36"/>
      <c r="N2439" s="36"/>
    </row>
    <row r="2440" spans="1:14" x14ac:dyDescent="0.25">
      <c r="D2440" s="35" t="s">
        <v>88</v>
      </c>
      <c r="H2440" s="36"/>
      <c r="J2440" s="36"/>
      <c r="N2440" s="36"/>
    </row>
    <row r="2441" spans="1:14" x14ac:dyDescent="0.25">
      <c r="A2441" s="76" t="s">
        <v>703</v>
      </c>
      <c r="E2441" s="35" t="s">
        <v>118</v>
      </c>
      <c r="H2441" s="66">
        <v>40000</v>
      </c>
      <c r="I2441" s="40"/>
      <c r="J2441" s="66">
        <v>40000</v>
      </c>
      <c r="L2441" s="36">
        <v>40000</v>
      </c>
      <c r="N2441" s="36">
        <v>50000</v>
      </c>
    </row>
    <row r="2442" spans="1:14" x14ac:dyDescent="0.25">
      <c r="A2442" s="76" t="s">
        <v>704</v>
      </c>
      <c r="E2442" s="35" t="s">
        <v>618</v>
      </c>
      <c r="H2442" s="67">
        <v>8300</v>
      </c>
      <c r="I2442" s="40"/>
      <c r="J2442" s="67">
        <v>20000</v>
      </c>
      <c r="L2442" s="43">
        <v>13000</v>
      </c>
      <c r="N2442" s="43">
        <v>20000</v>
      </c>
    </row>
    <row r="2443" spans="1:14" x14ac:dyDescent="0.25">
      <c r="H2443" s="36"/>
      <c r="J2443" s="36"/>
      <c r="N2443" s="36"/>
    </row>
    <row r="2444" spans="1:14" x14ac:dyDescent="0.25">
      <c r="E2444" s="35" t="s">
        <v>95</v>
      </c>
      <c r="H2444" s="43">
        <f>SUM(H2441:H2443)</f>
        <v>48300</v>
      </c>
      <c r="J2444" s="43">
        <f>SUM(J2441:J2443)</f>
        <v>60000</v>
      </c>
      <c r="L2444" s="43">
        <f>SUM(L2441:L2443)</f>
        <v>53000</v>
      </c>
      <c r="N2444" s="43">
        <f>SUM(N2441:N2443)</f>
        <v>70000</v>
      </c>
    </row>
    <row r="2445" spans="1:14" x14ac:dyDescent="0.25">
      <c r="H2445" s="36"/>
      <c r="J2445" s="36"/>
      <c r="N2445" s="36"/>
    </row>
    <row r="2446" spans="1:14" x14ac:dyDescent="0.25">
      <c r="F2446" s="35" t="s">
        <v>96</v>
      </c>
      <c r="H2446" s="36"/>
      <c r="J2446" s="36"/>
      <c r="N2446" s="36"/>
    </row>
    <row r="2447" spans="1:14" x14ac:dyDescent="0.25">
      <c r="F2447" s="35" t="s">
        <v>705</v>
      </c>
      <c r="H2447" s="36">
        <f>H2438-H2444</f>
        <v>-2975</v>
      </c>
      <c r="J2447" s="36">
        <f>J2438-J2444</f>
        <v>-11000</v>
      </c>
      <c r="L2447" s="36">
        <f>L2438-L2444</f>
        <v>-6800</v>
      </c>
      <c r="N2447" s="36">
        <f>N2438-N2444</f>
        <v>-20000</v>
      </c>
    </row>
    <row r="2448" spans="1:14" ht="15" customHeight="1" x14ac:dyDescent="0.25">
      <c r="H2448" s="36"/>
      <c r="J2448" s="36"/>
      <c r="N2448" s="36"/>
    </row>
    <row r="2449" spans="1:16" ht="15" customHeight="1" x14ac:dyDescent="0.25">
      <c r="D2449" s="35" t="s">
        <v>98</v>
      </c>
      <c r="H2449" s="36"/>
      <c r="J2449" s="36"/>
      <c r="N2449" s="36"/>
    </row>
    <row r="2450" spans="1:16" ht="15" customHeight="1" x14ac:dyDescent="0.25">
      <c r="E2450" s="35" t="s">
        <v>99</v>
      </c>
      <c r="H2450" s="36"/>
      <c r="J2450" s="36"/>
      <c r="N2450" s="36"/>
    </row>
    <row r="2451" spans="1:16" ht="15" customHeight="1" x14ac:dyDescent="0.25">
      <c r="A2451" s="71" t="s">
        <v>706</v>
      </c>
      <c r="E2451" s="35" t="s">
        <v>103</v>
      </c>
      <c r="H2451" s="66">
        <v>0</v>
      </c>
      <c r="I2451" s="36"/>
      <c r="J2451" s="66">
        <v>0</v>
      </c>
      <c r="K2451" s="36"/>
      <c r="M2451" s="36"/>
      <c r="N2451" s="36"/>
      <c r="P2451" s="65">
        <f>H2451+H2411</f>
        <v>0</v>
      </c>
    </row>
    <row r="2452" spans="1:16" ht="15" customHeight="1" x14ac:dyDescent="0.25">
      <c r="A2452" s="71" t="s">
        <v>707</v>
      </c>
      <c r="E2452" s="35" t="s">
        <v>105</v>
      </c>
      <c r="H2452" s="67">
        <v>-79120</v>
      </c>
      <c r="I2452" s="36"/>
      <c r="J2452" s="67">
        <v>0</v>
      </c>
      <c r="K2452" s="36"/>
      <c r="L2452" s="43"/>
      <c r="M2452" s="36"/>
      <c r="N2452" s="43"/>
    </row>
    <row r="2453" spans="1:16" ht="15" customHeight="1" x14ac:dyDescent="0.25">
      <c r="A2453" s="71"/>
      <c r="H2453" s="36"/>
      <c r="I2453" s="36"/>
      <c r="J2453" s="36"/>
      <c r="K2453" s="36"/>
      <c r="M2453" s="36"/>
      <c r="N2453" s="36"/>
    </row>
    <row r="2454" spans="1:16" ht="15" customHeight="1" x14ac:dyDescent="0.25">
      <c r="E2454" s="35" t="s">
        <v>106</v>
      </c>
      <c r="H2454" s="36"/>
      <c r="I2454" s="36"/>
      <c r="J2454" s="36"/>
      <c r="K2454" s="36"/>
      <c r="M2454" s="36"/>
      <c r="N2454" s="36"/>
    </row>
    <row r="2455" spans="1:16" ht="15" customHeight="1" x14ac:dyDescent="0.25">
      <c r="F2455" s="35" t="s">
        <v>107</v>
      </c>
      <c r="H2455" s="36"/>
      <c r="I2455" s="36"/>
      <c r="J2455" s="36"/>
      <c r="K2455" s="36"/>
      <c r="M2455" s="36"/>
      <c r="N2455" s="36"/>
    </row>
    <row r="2456" spans="1:16" ht="15" customHeight="1" x14ac:dyDescent="0.25">
      <c r="F2456" s="35" t="s">
        <v>108</v>
      </c>
      <c r="H2456" s="36">
        <f>SUM(H2446:H2452)</f>
        <v>-82095</v>
      </c>
      <c r="I2456" s="36"/>
      <c r="J2456" s="36">
        <f>SUM(J2446:J2452)</f>
        <v>-11000</v>
      </c>
      <c r="K2456" s="36"/>
      <c r="L2456" s="36">
        <f>SUM(L2445:L2452)</f>
        <v>-6800</v>
      </c>
      <c r="M2456" s="36"/>
      <c r="N2456" s="36">
        <f>N2445+N2451+N2452</f>
        <v>0</v>
      </c>
    </row>
    <row r="2457" spans="1:16" x14ac:dyDescent="0.25">
      <c r="H2457" s="36"/>
      <c r="J2457" s="36"/>
    </row>
    <row r="2458" spans="1:16" x14ac:dyDescent="0.25">
      <c r="A2458" s="35" t="s">
        <v>708</v>
      </c>
      <c r="D2458" s="35" t="s">
        <v>111</v>
      </c>
      <c r="H2458" s="67">
        <v>209831</v>
      </c>
      <c r="I2458" s="40"/>
      <c r="J2458" s="67">
        <f>H2460</f>
        <v>127736</v>
      </c>
      <c r="L2458" s="43">
        <f>H2460</f>
        <v>127736</v>
      </c>
      <c r="N2458" s="43">
        <f>L2460</f>
        <v>120936</v>
      </c>
    </row>
    <row r="2459" spans="1:16" x14ac:dyDescent="0.25">
      <c r="H2459" s="36"/>
      <c r="J2459" s="36"/>
      <c r="N2459" s="36"/>
    </row>
    <row r="2460" spans="1:16" ht="13.8" thickBot="1" x14ac:dyDescent="0.3">
      <c r="D2460" s="35" t="s">
        <v>112</v>
      </c>
      <c r="G2460" s="35" t="s">
        <v>9</v>
      </c>
      <c r="H2460" s="48">
        <f>SUM(H2456:H2458)</f>
        <v>127736</v>
      </c>
      <c r="I2460" s="35" t="s">
        <v>9</v>
      </c>
      <c r="J2460" s="48">
        <f>SUM(J2456:J2458)</f>
        <v>116736</v>
      </c>
      <c r="K2460" s="35" t="s">
        <v>9</v>
      </c>
      <c r="L2460" s="48">
        <f>SUM(L2456:L2458)</f>
        <v>120936</v>
      </c>
      <c r="M2460" s="35" t="s">
        <v>9</v>
      </c>
      <c r="N2460" s="48">
        <f>SUM(N2456:N2458)</f>
        <v>120936</v>
      </c>
    </row>
    <row r="2461" spans="1:16" ht="13.8" thickTop="1" x14ac:dyDescent="0.25">
      <c r="H2461" s="36"/>
      <c r="J2461" s="36"/>
      <c r="N2461" s="36"/>
    </row>
    <row r="2462" spans="1:16" x14ac:dyDescent="0.25">
      <c r="H2462" s="36"/>
      <c r="J2462" s="36"/>
      <c r="N2462" s="36"/>
    </row>
    <row r="2463" spans="1:16" x14ac:dyDescent="0.25">
      <c r="H2463" s="36"/>
      <c r="J2463" s="36"/>
      <c r="N2463" s="36"/>
    </row>
    <row r="2464" spans="1:16" x14ac:dyDescent="0.25">
      <c r="H2464" s="36"/>
      <c r="J2464" s="36"/>
      <c r="N2464" s="36"/>
    </row>
    <row r="2465" spans="8:14" x14ac:dyDescent="0.25">
      <c r="H2465" s="36"/>
      <c r="J2465" s="36"/>
      <c r="N2465" s="36"/>
    </row>
    <row r="2466" spans="8:14" x14ac:dyDescent="0.25">
      <c r="H2466" s="36"/>
      <c r="J2466" s="36"/>
      <c r="N2466" s="36"/>
    </row>
    <row r="2467" spans="8:14" x14ac:dyDescent="0.25">
      <c r="H2467" s="36"/>
      <c r="J2467" s="36"/>
      <c r="N2467" s="36"/>
    </row>
    <row r="2468" spans="8:14" x14ac:dyDescent="0.25">
      <c r="H2468" s="36"/>
      <c r="J2468" s="36"/>
      <c r="N2468" s="36"/>
    </row>
    <row r="2469" spans="8:14" x14ac:dyDescent="0.25">
      <c r="H2469" s="36"/>
      <c r="J2469" s="36"/>
      <c r="N2469" s="36"/>
    </row>
    <row r="2470" spans="8:14" x14ac:dyDescent="0.25">
      <c r="H2470" s="36"/>
      <c r="J2470" s="36"/>
      <c r="N2470" s="36"/>
    </row>
    <row r="2471" spans="8:14" x14ac:dyDescent="0.25">
      <c r="H2471" s="36"/>
      <c r="J2471" s="36"/>
      <c r="N2471" s="36"/>
    </row>
    <row r="2472" spans="8:14" x14ac:dyDescent="0.25">
      <c r="H2472" s="36"/>
      <c r="J2472" s="36"/>
      <c r="N2472" s="36"/>
    </row>
    <row r="2473" spans="8:14" x14ac:dyDescent="0.25">
      <c r="H2473" s="36"/>
      <c r="J2473" s="36"/>
      <c r="N2473" s="36"/>
    </row>
    <row r="2474" spans="8:14" x14ac:dyDescent="0.25">
      <c r="H2474" s="36"/>
      <c r="J2474" s="36"/>
      <c r="N2474" s="36"/>
    </row>
    <row r="2475" spans="8:14" x14ac:dyDescent="0.25">
      <c r="H2475" s="36"/>
      <c r="J2475" s="36"/>
      <c r="N2475" s="36"/>
    </row>
    <row r="2476" spans="8:14" x14ac:dyDescent="0.25">
      <c r="H2476" s="36"/>
      <c r="J2476" s="36"/>
      <c r="N2476" s="36"/>
    </row>
    <row r="2477" spans="8:14" x14ac:dyDescent="0.25">
      <c r="H2477" s="36"/>
      <c r="J2477" s="36"/>
      <c r="N2477" s="36"/>
    </row>
    <row r="2478" spans="8:14" x14ac:dyDescent="0.25">
      <c r="H2478" s="36"/>
      <c r="J2478" s="36"/>
      <c r="N2478" s="36"/>
    </row>
    <row r="2479" spans="8:14" x14ac:dyDescent="0.25">
      <c r="H2479" s="36"/>
      <c r="J2479" s="36"/>
      <c r="N2479" s="36"/>
    </row>
    <row r="2480" spans="8:14" x14ac:dyDescent="0.25">
      <c r="H2480" s="36"/>
      <c r="J2480" s="36"/>
      <c r="N2480" s="36"/>
    </row>
    <row r="2481" spans="4:14" x14ac:dyDescent="0.25">
      <c r="H2481" s="36"/>
      <c r="J2481" s="36"/>
      <c r="N2481" s="36"/>
    </row>
    <row r="2482" spans="4:14" x14ac:dyDescent="0.25">
      <c r="H2482" s="36"/>
      <c r="J2482" s="36"/>
      <c r="N2482" s="36"/>
    </row>
    <row r="2483" spans="4:14" x14ac:dyDescent="0.25">
      <c r="H2483" s="36"/>
      <c r="J2483" s="36"/>
      <c r="N2483" s="36"/>
    </row>
    <row r="2484" spans="4:14" x14ac:dyDescent="0.25">
      <c r="D2484" s="84">
        <v>44</v>
      </c>
      <c r="E2484" s="84"/>
      <c r="F2484" s="84"/>
      <c r="G2484" s="84"/>
      <c r="H2484" s="84"/>
      <c r="I2484" s="84"/>
      <c r="J2484" s="84"/>
      <c r="K2484" s="84"/>
      <c r="L2484" s="84"/>
      <c r="M2484" s="84"/>
      <c r="N2484" s="84"/>
    </row>
    <row r="2485" spans="4:14" x14ac:dyDescent="0.25">
      <c r="D2485" s="84" t="s">
        <v>0</v>
      </c>
      <c r="E2485" s="84"/>
      <c r="F2485" s="84"/>
      <c r="G2485" s="84"/>
      <c r="H2485" s="84"/>
      <c r="I2485" s="84"/>
      <c r="J2485" s="84"/>
      <c r="K2485" s="84"/>
      <c r="L2485" s="84"/>
      <c r="M2485" s="84"/>
      <c r="N2485" s="84"/>
    </row>
    <row r="2486" spans="4:14" x14ac:dyDescent="0.25">
      <c r="H2486" s="36"/>
      <c r="I2486" s="36"/>
      <c r="J2486" s="36"/>
      <c r="K2486" s="36"/>
      <c r="M2486" s="36"/>
      <c r="N2486" s="36"/>
    </row>
    <row r="2487" spans="4:14" x14ac:dyDescent="0.25">
      <c r="D2487" s="84" t="s">
        <v>709</v>
      </c>
      <c r="E2487" s="84"/>
      <c r="F2487" s="84"/>
      <c r="G2487" s="84"/>
      <c r="H2487" s="84"/>
      <c r="I2487" s="84"/>
      <c r="J2487" s="84"/>
      <c r="K2487" s="84"/>
      <c r="L2487" s="84"/>
      <c r="M2487" s="84"/>
      <c r="N2487" s="84"/>
    </row>
    <row r="2488" spans="4:14" ht="15.75" customHeight="1" x14ac:dyDescent="0.25"/>
    <row r="2489" spans="4:14" x14ac:dyDescent="0.25">
      <c r="D2489" s="84" t="s">
        <v>2</v>
      </c>
      <c r="E2489" s="84"/>
      <c r="F2489" s="84"/>
      <c r="G2489" s="84"/>
      <c r="H2489" s="84"/>
      <c r="I2489" s="84"/>
      <c r="J2489" s="84"/>
      <c r="K2489" s="84"/>
      <c r="L2489" s="84"/>
      <c r="M2489" s="84"/>
      <c r="N2489" s="84"/>
    </row>
    <row r="2490" spans="4:14" ht="15.75" customHeight="1" x14ac:dyDescent="0.25"/>
    <row r="2491" spans="4:14" x14ac:dyDescent="0.25">
      <c r="D2491" s="84" t="s">
        <v>115</v>
      </c>
      <c r="E2491" s="84"/>
      <c r="F2491" s="84"/>
      <c r="G2491" s="84"/>
      <c r="H2491" s="84"/>
      <c r="I2491" s="84"/>
      <c r="J2491" s="84"/>
      <c r="K2491" s="84"/>
      <c r="L2491" s="84"/>
      <c r="M2491" s="84"/>
      <c r="N2491" s="84"/>
    </row>
    <row r="2492" spans="4:14" ht="18" customHeight="1" x14ac:dyDescent="0.25"/>
    <row r="2494" spans="4:14" x14ac:dyDescent="0.25">
      <c r="H2494" s="69">
        <v>2022</v>
      </c>
      <c r="J2494" s="69">
        <v>2023</v>
      </c>
      <c r="K2494" s="69"/>
      <c r="L2494" s="69">
        <v>2023</v>
      </c>
      <c r="N2494" s="69">
        <v>2024</v>
      </c>
    </row>
    <row r="2495" spans="4:14" x14ac:dyDescent="0.25">
      <c r="H2495" s="69" t="s">
        <v>4</v>
      </c>
      <c r="J2495" s="69" t="s">
        <v>5</v>
      </c>
      <c r="K2495" s="69"/>
      <c r="L2495" s="38" t="s">
        <v>4</v>
      </c>
      <c r="M2495" s="84" t="s">
        <v>5</v>
      </c>
      <c r="N2495" s="84"/>
    </row>
    <row r="2496" spans="4:14" x14ac:dyDescent="0.25">
      <c r="J2496" s="36"/>
      <c r="K2496" s="36"/>
      <c r="N2496" s="36"/>
    </row>
    <row r="2497" spans="1:14" x14ac:dyDescent="0.25">
      <c r="D2497" s="35" t="s">
        <v>6</v>
      </c>
      <c r="H2497" s="36"/>
      <c r="J2497" s="36"/>
      <c r="K2497" s="36"/>
      <c r="N2497" s="36"/>
    </row>
    <row r="2498" spans="1:14" x14ac:dyDescent="0.25">
      <c r="A2498" s="76" t="s">
        <v>710</v>
      </c>
      <c r="E2498" s="35" t="s">
        <v>121</v>
      </c>
      <c r="G2498" s="35" t="s">
        <v>9</v>
      </c>
      <c r="H2498" s="66">
        <v>233086</v>
      </c>
      <c r="I2498" s="40" t="s">
        <v>9</v>
      </c>
      <c r="J2498" s="66">
        <v>230000</v>
      </c>
      <c r="K2498" s="35" t="s">
        <v>9</v>
      </c>
      <c r="L2498" s="36">
        <v>230000</v>
      </c>
      <c r="M2498" s="35" t="s">
        <v>9</v>
      </c>
      <c r="N2498" s="36">
        <v>250000</v>
      </c>
    </row>
    <row r="2499" spans="1:14" x14ac:dyDescent="0.25">
      <c r="A2499" s="76" t="s">
        <v>711</v>
      </c>
      <c r="E2499" s="35" t="s">
        <v>70</v>
      </c>
      <c r="H2499" s="66">
        <v>315</v>
      </c>
      <c r="I2499" s="40"/>
      <c r="J2499" s="66">
        <v>320</v>
      </c>
      <c r="L2499" s="36">
        <v>0</v>
      </c>
      <c r="N2499" s="36">
        <v>320</v>
      </c>
    </row>
    <row r="2500" spans="1:14" x14ac:dyDescent="0.25">
      <c r="A2500" s="76" t="s">
        <v>712</v>
      </c>
      <c r="E2500" s="35" t="s">
        <v>45</v>
      </c>
      <c r="H2500" s="67">
        <v>35021</v>
      </c>
      <c r="I2500" s="40"/>
      <c r="J2500" s="67">
        <v>35000</v>
      </c>
      <c r="L2500" s="43">
        <v>35000</v>
      </c>
      <c r="N2500" s="43">
        <v>0</v>
      </c>
    </row>
    <row r="2501" spans="1:14" x14ac:dyDescent="0.25">
      <c r="H2501" s="36"/>
      <c r="I2501" s="36"/>
      <c r="J2501" s="36"/>
      <c r="N2501" s="36"/>
    </row>
    <row r="2502" spans="1:14" x14ac:dyDescent="0.25">
      <c r="F2502" s="35" t="s">
        <v>85</v>
      </c>
      <c r="H2502" s="36">
        <f>SUM(H2498:H2500)</f>
        <v>268422</v>
      </c>
      <c r="I2502" s="36"/>
      <c r="J2502" s="36">
        <f>SUM(J2498:J2500)</f>
        <v>265320</v>
      </c>
      <c r="L2502" s="36">
        <f>SUM(L2498:L2500)</f>
        <v>265000</v>
      </c>
      <c r="N2502" s="36">
        <f>SUM(N2498:N2500)</f>
        <v>250320</v>
      </c>
    </row>
    <row r="2503" spans="1:14" x14ac:dyDescent="0.25">
      <c r="H2503" s="36"/>
      <c r="I2503" s="40"/>
      <c r="J2503" s="36"/>
      <c r="K2503" s="39"/>
      <c r="M2503" s="36"/>
      <c r="N2503" s="36"/>
    </row>
    <row r="2504" spans="1:14" x14ac:dyDescent="0.25">
      <c r="D2504" s="35" t="s">
        <v>88</v>
      </c>
      <c r="H2504" s="36"/>
      <c r="I2504" s="36"/>
      <c r="J2504" s="36"/>
      <c r="M2504" s="36"/>
      <c r="N2504" s="36"/>
    </row>
    <row r="2505" spans="1:14" x14ac:dyDescent="0.25">
      <c r="F2505" s="35" t="s">
        <v>376</v>
      </c>
      <c r="H2505" s="36">
        <v>24000</v>
      </c>
      <c r="I2505" s="36"/>
      <c r="J2505" s="36">
        <v>25000</v>
      </c>
      <c r="L2505" s="36">
        <v>25000</v>
      </c>
      <c r="M2505" s="36"/>
      <c r="N2505" s="36">
        <v>25000</v>
      </c>
    </row>
    <row r="2506" spans="1:14" x14ac:dyDescent="0.25">
      <c r="A2506" s="76" t="s">
        <v>713</v>
      </c>
      <c r="F2506" s="35" t="s">
        <v>589</v>
      </c>
      <c r="H2506" s="67">
        <v>40000</v>
      </c>
      <c r="I2506" s="40"/>
      <c r="J2506" s="67">
        <v>40000</v>
      </c>
      <c r="L2506" s="41">
        <v>0</v>
      </c>
      <c r="M2506" s="36"/>
      <c r="N2506" s="41">
        <v>40000</v>
      </c>
    </row>
    <row r="2507" spans="1:14" x14ac:dyDescent="0.25">
      <c r="H2507" s="36"/>
      <c r="I2507" s="36"/>
      <c r="J2507" s="36"/>
      <c r="M2507" s="36"/>
      <c r="N2507" s="36"/>
    </row>
    <row r="2508" spans="1:14" x14ac:dyDescent="0.25">
      <c r="F2508" s="35" t="s">
        <v>96</v>
      </c>
      <c r="H2508" s="36"/>
      <c r="I2508" s="36"/>
      <c r="J2508" s="36"/>
      <c r="M2508" s="36"/>
      <c r="N2508" s="36"/>
    </row>
    <row r="2509" spans="1:14" x14ac:dyDescent="0.25">
      <c r="F2509" s="35" t="s">
        <v>97</v>
      </c>
      <c r="H2509" s="36">
        <f>H2502-H2506</f>
        <v>228422</v>
      </c>
      <c r="I2509" s="36"/>
      <c r="J2509" s="36">
        <f>J2502-J2506</f>
        <v>225320</v>
      </c>
      <c r="L2509" s="36">
        <f>L2502-L2506</f>
        <v>265000</v>
      </c>
      <c r="M2509" s="36"/>
      <c r="N2509" s="36">
        <f>N2502-N2506</f>
        <v>210320</v>
      </c>
    </row>
    <row r="2510" spans="1:14" x14ac:dyDescent="0.25">
      <c r="H2510" s="36"/>
      <c r="I2510" s="36"/>
      <c r="J2510" s="36"/>
      <c r="M2510" s="36"/>
      <c r="N2510" s="36"/>
    </row>
    <row r="2511" spans="1:14" x14ac:dyDescent="0.25">
      <c r="A2511" s="35" t="s">
        <v>714</v>
      </c>
      <c r="D2511" s="35" t="s">
        <v>111</v>
      </c>
      <c r="H2511" s="67">
        <v>6805</v>
      </c>
      <c r="I2511" s="40"/>
      <c r="J2511" s="67">
        <f>H2513</f>
        <v>235227</v>
      </c>
      <c r="L2511" s="41">
        <f>H2513</f>
        <v>235227</v>
      </c>
      <c r="M2511" s="36"/>
      <c r="N2511" s="41">
        <f>L2513</f>
        <v>500227</v>
      </c>
    </row>
    <row r="2512" spans="1:14" x14ac:dyDescent="0.25">
      <c r="H2512" s="36"/>
      <c r="J2512" s="36"/>
      <c r="M2512" s="36"/>
      <c r="N2512" s="36"/>
    </row>
    <row r="2513" spans="4:14" ht="13.8" thickBot="1" x14ac:dyDescent="0.3">
      <c r="D2513" s="35" t="s">
        <v>112</v>
      </c>
      <c r="G2513" s="35" t="s">
        <v>9</v>
      </c>
      <c r="H2513" s="48">
        <f>SUM(H2509:H2511)</f>
        <v>235227</v>
      </c>
      <c r="I2513" s="39" t="s">
        <v>9</v>
      </c>
      <c r="J2513" s="48">
        <f>SUM(J2509:J2511)</f>
        <v>460547</v>
      </c>
      <c r="K2513" s="39" t="s">
        <v>9</v>
      </c>
      <c r="L2513" s="48">
        <f>SUM(L2509:L2511)</f>
        <v>500227</v>
      </c>
      <c r="M2513" s="36" t="s">
        <v>9</v>
      </c>
      <c r="N2513" s="48">
        <f>SUM(N2509:N2511)</f>
        <v>710547</v>
      </c>
    </row>
    <row r="2514" spans="4:14" ht="13.8" thickTop="1" x14ac:dyDescent="0.25">
      <c r="H2514" s="36"/>
      <c r="I2514" s="39"/>
      <c r="J2514" s="36"/>
      <c r="K2514" s="39"/>
      <c r="M2514" s="36"/>
      <c r="N2514" s="36"/>
    </row>
    <row r="2515" spans="4:14" x14ac:dyDescent="0.25">
      <c r="H2515" s="36"/>
      <c r="I2515" s="39"/>
      <c r="J2515" s="36"/>
      <c r="K2515" s="39"/>
      <c r="M2515" s="36"/>
      <c r="N2515" s="36"/>
    </row>
    <row r="2516" spans="4:14" x14ac:dyDescent="0.25">
      <c r="H2516" s="36"/>
      <c r="I2516" s="39"/>
      <c r="J2516" s="36"/>
      <c r="K2516" s="39"/>
      <c r="M2516" s="36"/>
      <c r="N2516" s="36"/>
    </row>
    <row r="2517" spans="4:14" x14ac:dyDescent="0.25">
      <c r="H2517" s="36"/>
      <c r="I2517" s="39"/>
      <c r="J2517" s="36"/>
      <c r="K2517" s="39"/>
      <c r="M2517" s="36"/>
      <c r="N2517" s="36"/>
    </row>
    <row r="2518" spans="4:14" x14ac:dyDescent="0.25">
      <c r="H2518" s="36"/>
      <c r="I2518" s="39"/>
      <c r="J2518" s="36"/>
      <c r="K2518" s="39"/>
      <c r="M2518" s="36"/>
      <c r="N2518" s="36"/>
    </row>
    <row r="2519" spans="4:14" x14ac:dyDescent="0.25">
      <c r="H2519" s="36"/>
      <c r="I2519" s="39"/>
      <c r="J2519" s="36"/>
      <c r="K2519" s="39"/>
      <c r="M2519" s="36"/>
      <c r="N2519" s="36"/>
    </row>
    <row r="2520" spans="4:14" x14ac:dyDescent="0.25">
      <c r="H2520" s="36"/>
      <c r="I2520" s="39"/>
      <c r="J2520" s="36"/>
      <c r="K2520" s="39"/>
      <c r="M2520" s="36"/>
      <c r="N2520" s="36"/>
    </row>
    <row r="2521" spans="4:14" x14ac:dyDescent="0.25">
      <c r="H2521" s="36"/>
      <c r="I2521" s="39"/>
      <c r="J2521" s="36"/>
      <c r="K2521" s="39"/>
      <c r="M2521" s="36"/>
      <c r="N2521" s="36"/>
    </row>
    <row r="2522" spans="4:14" x14ac:dyDescent="0.25">
      <c r="H2522" s="36"/>
      <c r="I2522" s="39"/>
      <c r="J2522" s="36"/>
      <c r="K2522" s="39"/>
      <c r="M2522" s="36"/>
      <c r="N2522" s="36"/>
    </row>
    <row r="2523" spans="4:14" x14ac:dyDescent="0.25">
      <c r="H2523" s="36"/>
      <c r="I2523" s="39"/>
      <c r="J2523" s="36"/>
      <c r="K2523" s="39"/>
      <c r="M2523" s="36"/>
      <c r="N2523" s="36"/>
    </row>
    <row r="2524" spans="4:14" x14ac:dyDescent="0.25">
      <c r="H2524" s="36"/>
      <c r="I2524" s="39"/>
      <c r="J2524" s="36"/>
      <c r="K2524" s="39"/>
      <c r="M2524" s="36"/>
      <c r="N2524" s="36"/>
    </row>
    <row r="2525" spans="4:14" x14ac:dyDescent="0.25">
      <c r="H2525" s="36"/>
      <c r="I2525" s="39"/>
      <c r="J2525" s="36"/>
      <c r="K2525" s="39"/>
      <c r="M2525" s="36"/>
      <c r="N2525" s="36"/>
    </row>
    <row r="2526" spans="4:14" x14ac:dyDescent="0.25">
      <c r="H2526" s="36"/>
      <c r="I2526" s="39"/>
      <c r="J2526" s="36"/>
      <c r="K2526" s="39"/>
      <c r="M2526" s="36"/>
      <c r="N2526" s="36"/>
    </row>
    <row r="2527" spans="4:14" x14ac:dyDescent="0.25">
      <c r="H2527" s="36"/>
      <c r="I2527" s="39"/>
      <c r="J2527" s="36"/>
      <c r="K2527" s="39"/>
      <c r="M2527" s="36"/>
      <c r="N2527" s="36"/>
    </row>
    <row r="2528" spans="4:14" x14ac:dyDescent="0.25">
      <c r="H2528" s="36"/>
      <c r="I2528" s="39"/>
      <c r="J2528" s="36"/>
      <c r="K2528" s="39"/>
      <c r="M2528" s="36"/>
      <c r="N2528" s="36"/>
    </row>
    <row r="2529" spans="8:14" x14ac:dyDescent="0.25">
      <c r="H2529" s="36"/>
      <c r="I2529" s="39"/>
      <c r="J2529" s="36"/>
      <c r="K2529" s="39"/>
      <c r="M2529" s="36"/>
      <c r="N2529" s="36"/>
    </row>
    <row r="2530" spans="8:14" x14ac:dyDescent="0.25">
      <c r="H2530" s="36"/>
      <c r="I2530" s="39"/>
      <c r="J2530" s="36"/>
      <c r="K2530" s="39"/>
      <c r="M2530" s="36"/>
      <c r="N2530" s="36"/>
    </row>
    <row r="2531" spans="8:14" x14ac:dyDescent="0.25">
      <c r="H2531" s="36"/>
      <c r="I2531" s="39"/>
      <c r="J2531" s="36"/>
      <c r="K2531" s="39"/>
      <c r="M2531" s="36"/>
      <c r="N2531" s="36"/>
    </row>
    <row r="2532" spans="8:14" x14ac:dyDescent="0.25">
      <c r="H2532" s="36"/>
      <c r="I2532" s="39"/>
      <c r="J2532" s="36"/>
      <c r="K2532" s="39"/>
      <c r="M2532" s="36"/>
      <c r="N2532" s="36"/>
    </row>
    <row r="2533" spans="8:14" x14ac:dyDescent="0.25">
      <c r="H2533" s="36"/>
      <c r="I2533" s="39"/>
      <c r="J2533" s="36"/>
      <c r="K2533" s="39"/>
      <c r="M2533" s="36"/>
      <c r="N2533" s="36"/>
    </row>
    <row r="2534" spans="8:14" x14ac:dyDescent="0.25">
      <c r="H2534" s="36"/>
      <c r="I2534" s="39"/>
      <c r="J2534" s="36"/>
      <c r="K2534" s="39"/>
      <c r="M2534" s="36"/>
      <c r="N2534" s="36"/>
    </row>
    <row r="2535" spans="8:14" x14ac:dyDescent="0.25">
      <c r="H2535" s="36"/>
      <c r="I2535" s="39"/>
      <c r="J2535" s="36"/>
      <c r="K2535" s="39"/>
      <c r="M2535" s="36"/>
      <c r="N2535" s="36"/>
    </row>
    <row r="2536" spans="8:14" x14ac:dyDescent="0.25">
      <c r="H2536" s="36"/>
      <c r="I2536" s="39"/>
      <c r="J2536" s="36"/>
      <c r="K2536" s="39"/>
      <c r="M2536" s="36"/>
      <c r="N2536" s="36"/>
    </row>
    <row r="2537" spans="8:14" x14ac:dyDescent="0.25">
      <c r="H2537" s="36"/>
      <c r="I2537" s="39"/>
      <c r="J2537" s="36"/>
      <c r="K2537" s="39"/>
      <c r="M2537" s="36"/>
      <c r="N2537" s="36"/>
    </row>
    <row r="2538" spans="8:14" x14ac:dyDescent="0.25">
      <c r="H2538" s="36"/>
      <c r="I2538" s="39"/>
      <c r="J2538" s="36"/>
      <c r="K2538" s="39"/>
      <c r="M2538" s="36"/>
      <c r="N2538" s="36"/>
    </row>
    <row r="2539" spans="8:14" x14ac:dyDescent="0.25">
      <c r="H2539" s="36"/>
      <c r="I2539" s="39"/>
      <c r="J2539" s="36"/>
      <c r="K2539" s="39"/>
      <c r="M2539" s="36"/>
      <c r="N2539" s="36"/>
    </row>
    <row r="2540" spans="8:14" x14ac:dyDescent="0.25">
      <c r="H2540" s="36"/>
      <c r="I2540" s="39"/>
      <c r="J2540" s="36"/>
      <c r="K2540" s="39"/>
      <c r="M2540" s="36"/>
      <c r="N2540" s="36"/>
    </row>
    <row r="2541" spans="8:14" x14ac:dyDescent="0.25">
      <c r="H2541" s="36"/>
      <c r="I2541" s="39"/>
      <c r="J2541" s="36"/>
      <c r="K2541" s="39"/>
      <c r="M2541" s="36"/>
      <c r="N2541" s="36"/>
    </row>
    <row r="2542" spans="8:14" x14ac:dyDescent="0.25">
      <c r="H2542" s="36"/>
      <c r="I2542" s="39"/>
      <c r="J2542" s="36"/>
      <c r="K2542" s="39"/>
      <c r="M2542" s="36"/>
      <c r="N2542" s="36"/>
    </row>
    <row r="2543" spans="8:14" x14ac:dyDescent="0.25">
      <c r="H2543" s="36"/>
      <c r="I2543" s="39"/>
      <c r="J2543" s="36"/>
      <c r="K2543" s="39"/>
      <c r="M2543" s="36"/>
      <c r="N2543" s="36"/>
    </row>
    <row r="2544" spans="8:14" x14ac:dyDescent="0.25">
      <c r="H2544" s="36"/>
      <c r="I2544" s="39"/>
      <c r="J2544" s="36"/>
      <c r="K2544" s="39"/>
      <c r="M2544" s="36"/>
      <c r="N2544" s="36"/>
    </row>
    <row r="2545" spans="4:16" x14ac:dyDescent="0.25">
      <c r="H2545" s="36"/>
      <c r="I2545" s="39"/>
      <c r="J2545" s="36"/>
      <c r="K2545" s="39"/>
      <c r="M2545" s="36"/>
      <c r="N2545" s="36"/>
    </row>
    <row r="2546" spans="4:16" x14ac:dyDescent="0.25">
      <c r="H2546" s="36"/>
      <c r="I2546" s="39"/>
      <c r="J2546" s="36"/>
      <c r="K2546" s="39"/>
      <c r="M2546" s="36"/>
      <c r="N2546" s="36"/>
    </row>
    <row r="2547" spans="4:16" x14ac:dyDescent="0.25">
      <c r="H2547" s="36"/>
      <c r="I2547" s="39"/>
      <c r="J2547" s="36"/>
      <c r="K2547" s="39"/>
      <c r="M2547" s="36"/>
      <c r="N2547" s="36"/>
    </row>
    <row r="2548" spans="4:16" x14ac:dyDescent="0.25">
      <c r="H2548" s="36"/>
      <c r="I2548" s="39"/>
      <c r="J2548" s="36"/>
      <c r="K2548" s="39"/>
      <c r="M2548" s="36"/>
      <c r="N2548" s="36"/>
    </row>
    <row r="2549" spans="4:16" x14ac:dyDescent="0.25">
      <c r="P2549" s="36"/>
    </row>
    <row r="2550" spans="4:16" x14ac:dyDescent="0.25">
      <c r="D2550" s="84">
        <v>45</v>
      </c>
      <c r="E2550" s="84"/>
      <c r="F2550" s="84"/>
      <c r="G2550" s="84"/>
      <c r="H2550" s="84"/>
      <c r="I2550" s="84"/>
      <c r="J2550" s="84"/>
      <c r="K2550" s="84"/>
      <c r="L2550" s="84"/>
      <c r="M2550" s="84"/>
      <c r="N2550" s="84"/>
    </row>
    <row r="2551" spans="4:16" x14ac:dyDescent="0.25">
      <c r="D2551" s="85" t="s">
        <v>0</v>
      </c>
      <c r="E2551" s="85"/>
      <c r="F2551" s="85"/>
      <c r="G2551" s="85"/>
      <c r="H2551" s="85"/>
      <c r="I2551" s="85"/>
      <c r="J2551" s="85"/>
      <c r="K2551" s="85"/>
      <c r="L2551" s="85"/>
      <c r="M2551" s="85"/>
      <c r="N2551" s="85"/>
    </row>
    <row r="2552" spans="4:16" x14ac:dyDescent="0.25">
      <c r="D2552" s="63"/>
      <c r="E2552" s="63"/>
      <c r="F2552" s="63"/>
      <c r="G2552" s="63"/>
      <c r="H2552" s="63"/>
      <c r="I2552" s="63"/>
      <c r="J2552" s="63"/>
      <c r="K2552" s="63"/>
      <c r="L2552" s="63"/>
      <c r="M2552" s="63"/>
      <c r="N2552" s="63"/>
    </row>
    <row r="2553" spans="4:16" x14ac:dyDescent="0.25">
      <c r="D2553" s="85" t="s">
        <v>715</v>
      </c>
      <c r="E2553" s="85"/>
      <c r="F2553" s="85"/>
      <c r="G2553" s="85"/>
      <c r="H2553" s="85"/>
      <c r="I2553" s="85"/>
      <c r="J2553" s="85"/>
      <c r="K2553" s="85"/>
      <c r="L2553" s="85"/>
      <c r="M2553" s="85"/>
      <c r="N2553" s="85"/>
    </row>
    <row r="2554" spans="4:16" x14ac:dyDescent="0.25">
      <c r="D2554" s="63"/>
      <c r="E2554" s="63"/>
      <c r="F2554" s="63"/>
      <c r="G2554" s="63"/>
      <c r="H2554" s="63"/>
      <c r="I2554" s="63"/>
      <c r="J2554" s="63"/>
      <c r="K2554" s="63"/>
      <c r="L2554" s="63"/>
      <c r="M2554" s="63"/>
      <c r="N2554" s="63"/>
    </row>
    <row r="2555" spans="4:16" x14ac:dyDescent="0.25">
      <c r="D2555" s="85" t="s">
        <v>382</v>
      </c>
      <c r="E2555" s="85"/>
      <c r="F2555" s="85"/>
      <c r="G2555" s="85"/>
      <c r="H2555" s="85"/>
      <c r="I2555" s="85"/>
      <c r="J2555" s="85"/>
      <c r="K2555" s="85"/>
      <c r="L2555" s="85"/>
      <c r="M2555" s="85"/>
      <c r="N2555" s="85"/>
    </row>
    <row r="2556" spans="4:16" x14ac:dyDescent="0.25">
      <c r="D2556" s="63"/>
      <c r="E2556" s="63"/>
      <c r="F2556" s="63"/>
      <c r="G2556" s="63"/>
      <c r="H2556" s="63"/>
      <c r="I2556" s="63"/>
      <c r="J2556" s="63"/>
      <c r="K2556" s="63"/>
      <c r="L2556" s="63"/>
      <c r="M2556" s="63"/>
      <c r="N2556" s="63"/>
    </row>
    <row r="2557" spans="4:16" x14ac:dyDescent="0.25">
      <c r="D2557" s="63"/>
      <c r="E2557" s="63"/>
      <c r="F2557" s="63"/>
      <c r="G2557" s="63"/>
      <c r="H2557" s="63" t="s">
        <v>115</v>
      </c>
      <c r="I2557" s="63"/>
      <c r="J2557" s="63"/>
      <c r="K2557" s="63"/>
      <c r="L2557" s="63"/>
      <c r="M2557" s="63"/>
      <c r="N2557" s="63"/>
    </row>
    <row r="2558" spans="4:16" x14ac:dyDescent="0.25">
      <c r="D2558" s="63"/>
      <c r="E2558" s="63"/>
      <c r="F2558" s="63"/>
      <c r="G2558" s="63"/>
      <c r="H2558" s="63"/>
      <c r="I2558" s="63"/>
      <c r="J2558" s="63"/>
      <c r="K2558" s="63"/>
      <c r="L2558" s="63"/>
      <c r="M2558" s="63"/>
      <c r="N2558" s="63"/>
    </row>
    <row r="2559" spans="4:16" x14ac:dyDescent="0.25">
      <c r="D2559" s="63"/>
      <c r="E2559" s="63"/>
      <c r="F2559" s="63"/>
      <c r="G2559" s="63"/>
      <c r="H2559" s="63"/>
      <c r="I2559" s="63"/>
      <c r="J2559" s="63"/>
      <c r="K2559" s="63"/>
      <c r="L2559" s="63"/>
      <c r="M2559" s="63"/>
      <c r="N2559" s="63"/>
    </row>
    <row r="2560" spans="4:16" x14ac:dyDescent="0.25">
      <c r="D2560" s="63"/>
      <c r="E2560" s="63"/>
      <c r="F2560" s="63"/>
      <c r="G2560" s="63"/>
      <c r="H2560" s="69">
        <v>2022</v>
      </c>
      <c r="J2560" s="69">
        <v>2023</v>
      </c>
      <c r="K2560" s="69"/>
      <c r="L2560" s="69">
        <v>2023</v>
      </c>
      <c r="N2560" s="69">
        <v>2024</v>
      </c>
    </row>
    <row r="2561" spans="1:14" x14ac:dyDescent="0.25">
      <c r="D2561" s="63"/>
      <c r="E2561" s="63"/>
      <c r="F2561" s="63"/>
      <c r="G2561" s="63"/>
      <c r="H2561" s="70" t="s">
        <v>4</v>
      </c>
      <c r="I2561" s="63"/>
      <c r="J2561" s="63" t="s">
        <v>5</v>
      </c>
      <c r="K2561" s="63"/>
      <c r="L2561" s="70" t="s">
        <v>4</v>
      </c>
      <c r="M2561" s="64" t="s">
        <v>5</v>
      </c>
    </row>
    <row r="2562" spans="1:14" x14ac:dyDescent="0.25">
      <c r="D2562" s="63"/>
      <c r="E2562" s="63"/>
      <c r="F2562" s="63"/>
      <c r="G2562" s="63"/>
      <c r="H2562" s="63"/>
      <c r="I2562" s="63"/>
      <c r="J2562" s="63"/>
      <c r="K2562" s="63"/>
      <c r="L2562" s="63"/>
      <c r="M2562" s="63"/>
      <c r="N2562" s="63"/>
    </row>
    <row r="2563" spans="1:14" x14ac:dyDescent="0.25">
      <c r="D2563" s="63" t="s">
        <v>6</v>
      </c>
      <c r="E2563" s="63"/>
      <c r="F2563" s="63"/>
      <c r="G2563" s="63"/>
      <c r="H2563" s="63"/>
      <c r="I2563" s="63"/>
      <c r="J2563" s="63"/>
      <c r="K2563" s="63"/>
      <c r="L2563" s="63"/>
      <c r="M2563" s="63"/>
      <c r="N2563" s="63"/>
    </row>
    <row r="2564" spans="1:14" x14ac:dyDescent="0.25">
      <c r="A2564" s="76" t="s">
        <v>716</v>
      </c>
      <c r="D2564" s="63"/>
      <c r="E2564" s="63" t="s">
        <v>475</v>
      </c>
      <c r="F2564" s="63"/>
      <c r="G2564" s="63" t="s">
        <v>9</v>
      </c>
      <c r="H2564" s="66">
        <v>333103</v>
      </c>
      <c r="I2564" s="40" t="s">
        <v>9</v>
      </c>
      <c r="J2564" s="66">
        <v>330000</v>
      </c>
      <c r="K2564" s="63" t="s">
        <v>9</v>
      </c>
      <c r="L2564" s="36">
        <v>360000</v>
      </c>
      <c r="M2564" s="63" t="s">
        <v>9</v>
      </c>
      <c r="N2564" s="36">
        <v>330000</v>
      </c>
    </row>
    <row r="2565" spans="1:14" x14ac:dyDescent="0.25">
      <c r="A2565" s="76" t="s">
        <v>717</v>
      </c>
      <c r="D2565" s="63"/>
      <c r="E2565" s="63" t="s">
        <v>70</v>
      </c>
      <c r="F2565" s="63"/>
      <c r="G2565" s="63"/>
      <c r="H2565" s="66">
        <v>818</v>
      </c>
      <c r="I2565" s="40"/>
      <c r="J2565" s="66">
        <v>1000</v>
      </c>
      <c r="K2565" s="63"/>
      <c r="L2565" s="36">
        <v>0</v>
      </c>
      <c r="M2565" s="63"/>
      <c r="N2565" s="36">
        <v>0</v>
      </c>
    </row>
    <row r="2566" spans="1:14" x14ac:dyDescent="0.25">
      <c r="A2566" s="35" t="s">
        <v>718</v>
      </c>
      <c r="D2566" s="63"/>
      <c r="E2566" s="35" t="s">
        <v>560</v>
      </c>
      <c r="F2566" s="63"/>
      <c r="G2566" s="63"/>
      <c r="H2566" s="67">
        <v>0</v>
      </c>
      <c r="I2566" s="40"/>
      <c r="J2566" s="67">
        <v>0</v>
      </c>
      <c r="K2566" s="63"/>
      <c r="L2566" s="43">
        <v>0</v>
      </c>
      <c r="M2566" s="63"/>
      <c r="N2566" s="43">
        <v>0</v>
      </c>
    </row>
    <row r="2567" spans="1:14" x14ac:dyDescent="0.25">
      <c r="D2567" s="63"/>
      <c r="E2567" s="63"/>
      <c r="F2567" s="63"/>
      <c r="G2567" s="63"/>
      <c r="H2567" s="36"/>
      <c r="I2567" s="63"/>
      <c r="J2567" s="36"/>
      <c r="K2567" s="63"/>
      <c r="M2567" s="63"/>
      <c r="N2567" s="36"/>
    </row>
    <row r="2568" spans="1:14" x14ac:dyDescent="0.25">
      <c r="D2568" s="63"/>
      <c r="E2568" s="63"/>
      <c r="F2568" s="63" t="s">
        <v>85</v>
      </c>
      <c r="G2568" s="63"/>
      <c r="H2568" s="43">
        <f>SUM(H2564:H2567)</f>
        <v>333921</v>
      </c>
      <c r="I2568" s="63"/>
      <c r="J2568" s="43">
        <f>SUM(J2563:J2567)</f>
        <v>331000</v>
      </c>
      <c r="K2568" s="63"/>
      <c r="L2568" s="43">
        <f>SUM(L2564:L2567)</f>
        <v>360000</v>
      </c>
      <c r="M2568" s="63"/>
      <c r="N2568" s="43">
        <f>SUM(N2564:N2567)</f>
        <v>330000</v>
      </c>
    </row>
    <row r="2569" spans="1:14" x14ac:dyDescent="0.25">
      <c r="D2569" s="63"/>
      <c r="E2569" s="63"/>
      <c r="F2569" s="63"/>
      <c r="G2569" s="63"/>
      <c r="H2569" s="36"/>
      <c r="I2569" s="63"/>
      <c r="J2569" s="36"/>
      <c r="K2569" s="63"/>
      <c r="M2569" s="63"/>
      <c r="N2569" s="36"/>
    </row>
    <row r="2570" spans="1:14" x14ac:dyDescent="0.25">
      <c r="D2570" s="63" t="s">
        <v>88</v>
      </c>
      <c r="E2570" s="63"/>
      <c r="F2570" s="63"/>
      <c r="G2570" s="63"/>
      <c r="H2570" s="36"/>
      <c r="I2570" s="63"/>
      <c r="J2570" s="36"/>
      <c r="K2570" s="63"/>
      <c r="M2570" s="63"/>
      <c r="N2570" s="36"/>
    </row>
    <row r="2571" spans="1:14" x14ac:dyDescent="0.25">
      <c r="D2571" s="63"/>
      <c r="E2571" s="63" t="s">
        <v>719</v>
      </c>
      <c r="F2571" s="63"/>
      <c r="G2571" s="63"/>
      <c r="H2571" s="36"/>
      <c r="I2571" s="63"/>
      <c r="J2571" s="36"/>
      <c r="K2571" s="63"/>
      <c r="M2571" s="63"/>
      <c r="N2571" s="36"/>
    </row>
    <row r="2572" spans="1:14" x14ac:dyDescent="0.25">
      <c r="A2572" s="76" t="s">
        <v>720</v>
      </c>
      <c r="D2572" s="63"/>
      <c r="E2572" s="63" t="s">
        <v>118</v>
      </c>
      <c r="F2572" s="63"/>
      <c r="G2572" s="63"/>
      <c r="H2572" s="66">
        <v>153880</v>
      </c>
      <c r="I2572" s="40"/>
      <c r="J2572" s="66">
        <v>151000</v>
      </c>
      <c r="K2572" s="63"/>
      <c r="L2572" s="36">
        <v>150855</v>
      </c>
      <c r="M2572" s="63"/>
      <c r="N2572" s="36">
        <v>158897</v>
      </c>
    </row>
    <row r="2573" spans="1:14" x14ac:dyDescent="0.25">
      <c r="A2573" s="76" t="s">
        <v>721</v>
      </c>
      <c r="D2573" s="63"/>
      <c r="E2573" s="63" t="s">
        <v>722</v>
      </c>
      <c r="F2573" s="63"/>
      <c r="G2573" s="63"/>
      <c r="H2573" s="66" t="s">
        <v>11</v>
      </c>
      <c r="I2573" s="40"/>
      <c r="J2573" s="66">
        <v>16700</v>
      </c>
      <c r="K2573" s="63"/>
      <c r="L2573" s="36">
        <v>0</v>
      </c>
      <c r="M2573" s="63"/>
      <c r="N2573" s="36">
        <v>10740</v>
      </c>
    </row>
    <row r="2574" spans="1:14" x14ac:dyDescent="0.25">
      <c r="A2574" s="76" t="s">
        <v>723</v>
      </c>
      <c r="D2574" s="63"/>
      <c r="E2574" s="63" t="s">
        <v>724</v>
      </c>
      <c r="F2574" s="63"/>
      <c r="G2574" s="63"/>
      <c r="H2574" s="66">
        <v>0</v>
      </c>
      <c r="I2574" s="40"/>
      <c r="J2574" s="66">
        <v>4700</v>
      </c>
      <c r="K2574" s="63"/>
      <c r="L2574" s="36">
        <v>0</v>
      </c>
      <c r="M2574" s="63"/>
      <c r="N2574" s="36">
        <v>4000</v>
      </c>
    </row>
    <row r="2575" spans="1:14" x14ac:dyDescent="0.25">
      <c r="A2575" s="76" t="s">
        <v>725</v>
      </c>
      <c r="D2575" s="63"/>
      <c r="E2575" s="63" t="s">
        <v>207</v>
      </c>
      <c r="F2575" s="63"/>
      <c r="G2575" s="63"/>
      <c r="H2575" s="66">
        <v>77196</v>
      </c>
      <c r="I2575" s="40"/>
      <c r="J2575" s="66">
        <v>1500</v>
      </c>
      <c r="K2575" s="63"/>
      <c r="L2575" s="36">
        <v>0</v>
      </c>
      <c r="M2575" s="63"/>
      <c r="N2575" s="36">
        <v>2000</v>
      </c>
    </row>
    <row r="2576" spans="1:14" x14ac:dyDescent="0.25">
      <c r="A2576" s="76" t="s">
        <v>726</v>
      </c>
      <c r="D2576" s="63"/>
      <c r="E2576" s="63" t="s">
        <v>727</v>
      </c>
      <c r="F2576" s="63"/>
      <c r="G2576" s="63"/>
      <c r="H2576" s="66">
        <v>0</v>
      </c>
      <c r="I2576" s="40"/>
      <c r="J2576" s="66">
        <v>18000</v>
      </c>
      <c r="K2576" s="63"/>
      <c r="L2576" s="36">
        <v>0</v>
      </c>
      <c r="M2576" s="63"/>
      <c r="N2576" s="36">
        <v>0</v>
      </c>
    </row>
    <row r="2577" spans="1:14" x14ac:dyDescent="0.25">
      <c r="A2577" s="76" t="s">
        <v>728</v>
      </c>
      <c r="D2577" s="63"/>
      <c r="E2577" s="63" t="s">
        <v>179</v>
      </c>
      <c r="F2577" s="63"/>
      <c r="G2577" s="63"/>
      <c r="H2577" s="66">
        <v>53617</v>
      </c>
      <c r="I2577" s="40"/>
      <c r="J2577" s="66">
        <v>25000</v>
      </c>
      <c r="K2577" s="63"/>
      <c r="L2577" s="36">
        <v>138734</v>
      </c>
      <c r="M2577" s="63"/>
      <c r="N2577" s="36">
        <v>50000</v>
      </c>
    </row>
    <row r="2578" spans="1:14" x14ac:dyDescent="0.25">
      <c r="A2578" s="76" t="s">
        <v>729</v>
      </c>
      <c r="D2578" s="63"/>
      <c r="E2578" s="63" t="s">
        <v>730</v>
      </c>
      <c r="F2578" s="63"/>
      <c r="G2578" s="63"/>
      <c r="H2578" s="66">
        <v>4010</v>
      </c>
      <c r="I2578" s="40"/>
      <c r="J2578" s="66">
        <v>1500</v>
      </c>
      <c r="K2578" s="63"/>
      <c r="L2578" s="36">
        <v>815</v>
      </c>
      <c r="M2578" s="63"/>
      <c r="N2578" s="36">
        <v>2000</v>
      </c>
    </row>
    <row r="2579" spans="1:14" x14ac:dyDescent="0.25">
      <c r="A2579" s="76" t="s">
        <v>731</v>
      </c>
      <c r="D2579" s="63"/>
      <c r="E2579" s="63" t="s">
        <v>403</v>
      </c>
      <c r="F2579" s="63"/>
      <c r="G2579" s="63"/>
      <c r="H2579" s="66">
        <v>2000</v>
      </c>
      <c r="I2579" s="40"/>
      <c r="J2579" s="66">
        <v>4000</v>
      </c>
      <c r="K2579" s="63"/>
      <c r="L2579" s="36">
        <v>6018</v>
      </c>
      <c r="M2579" s="63"/>
      <c r="N2579" s="36">
        <v>5000</v>
      </c>
    </row>
    <row r="2580" spans="1:14" x14ac:dyDescent="0.25">
      <c r="A2580" s="76" t="s">
        <v>732</v>
      </c>
      <c r="D2580" s="63"/>
      <c r="E2580" s="63" t="s">
        <v>94</v>
      </c>
      <c r="F2580" s="63"/>
      <c r="G2580" s="63"/>
      <c r="H2580" s="66">
        <v>29904</v>
      </c>
      <c r="I2580" s="40"/>
      <c r="J2580" s="66">
        <v>25000</v>
      </c>
      <c r="K2580" s="63"/>
      <c r="L2580" s="36">
        <v>0</v>
      </c>
      <c r="M2580" s="63"/>
      <c r="N2580" s="36">
        <v>25000</v>
      </c>
    </row>
    <row r="2581" spans="1:14" x14ac:dyDescent="0.25">
      <c r="A2581" s="35" t="s">
        <v>733</v>
      </c>
      <c r="D2581" s="63"/>
      <c r="E2581" s="63" t="s">
        <v>344</v>
      </c>
      <c r="F2581" s="63"/>
      <c r="G2581" s="63"/>
      <c r="H2581" s="67">
        <v>0</v>
      </c>
      <c r="I2581" s="40"/>
      <c r="J2581" s="67">
        <v>0</v>
      </c>
      <c r="K2581" s="63"/>
      <c r="L2581" s="43">
        <v>0</v>
      </c>
      <c r="M2581" s="63"/>
      <c r="N2581" s="43">
        <v>0</v>
      </c>
    </row>
    <row r="2582" spans="1:14" x14ac:dyDescent="0.25">
      <c r="D2582" s="63"/>
      <c r="E2582" s="63"/>
      <c r="F2582" s="63"/>
      <c r="G2582" s="63"/>
      <c r="H2582" s="36"/>
      <c r="I2582" s="63"/>
      <c r="J2582" s="36"/>
      <c r="K2582" s="63"/>
      <c r="M2582" s="63"/>
      <c r="N2582" s="36"/>
    </row>
    <row r="2583" spans="1:14" x14ac:dyDescent="0.25">
      <c r="D2583" s="63"/>
      <c r="E2583" s="63"/>
      <c r="F2583" s="63" t="s">
        <v>95</v>
      </c>
      <c r="G2583" s="63"/>
      <c r="H2583" s="43">
        <f>SUM(H2571:H2582)</f>
        <v>320607</v>
      </c>
      <c r="I2583" s="63"/>
      <c r="J2583" s="43">
        <f>SUM(J2572:J2582)</f>
        <v>247400</v>
      </c>
      <c r="K2583" s="63"/>
      <c r="L2583" s="43">
        <f>SUM(L2572:L2582)</f>
        <v>296422</v>
      </c>
      <c r="M2583" s="63"/>
      <c r="N2583" s="43">
        <f>SUM(N2572:N2582)</f>
        <v>257637</v>
      </c>
    </row>
    <row r="2584" spans="1:14" x14ac:dyDescent="0.25">
      <c r="D2584" s="63"/>
      <c r="E2584" s="63"/>
      <c r="F2584" s="63"/>
      <c r="G2584" s="63"/>
      <c r="H2584" s="36"/>
      <c r="I2584" s="63" t="s">
        <v>734</v>
      </c>
      <c r="J2584" s="36"/>
      <c r="K2584" s="63"/>
      <c r="M2584" s="63"/>
      <c r="N2584" s="36"/>
    </row>
    <row r="2585" spans="1:14" x14ac:dyDescent="0.25">
      <c r="D2585" s="35" t="s">
        <v>98</v>
      </c>
      <c r="H2585" s="36"/>
      <c r="J2585" s="36"/>
      <c r="N2585" s="36"/>
    </row>
    <row r="2586" spans="1:14" x14ac:dyDescent="0.25">
      <c r="F2586" s="35" t="s">
        <v>99</v>
      </c>
      <c r="H2586" s="36"/>
      <c r="J2586" s="36"/>
      <c r="N2586" s="36"/>
    </row>
    <row r="2587" spans="1:14" x14ac:dyDescent="0.25">
      <c r="A2587" s="35" t="s">
        <v>735</v>
      </c>
      <c r="F2587" s="35" t="s">
        <v>105</v>
      </c>
      <c r="H2587" s="67">
        <v>0</v>
      </c>
      <c r="J2587" s="67">
        <v>0</v>
      </c>
      <c r="L2587" s="43"/>
      <c r="N2587" s="43"/>
    </row>
    <row r="2588" spans="1:14" x14ac:dyDescent="0.25">
      <c r="D2588" s="63"/>
      <c r="E2588" s="63"/>
      <c r="F2588" s="63"/>
      <c r="G2588" s="63"/>
      <c r="H2588" s="36"/>
      <c r="I2588" s="63"/>
      <c r="J2588" s="36"/>
      <c r="K2588" s="63"/>
      <c r="M2588" s="63"/>
      <c r="N2588" s="36"/>
    </row>
    <row r="2589" spans="1:14" x14ac:dyDescent="0.25">
      <c r="D2589" s="63"/>
      <c r="E2589" s="63"/>
      <c r="F2589" s="63" t="s">
        <v>96</v>
      </c>
      <c r="G2589" s="63"/>
      <c r="H2589" s="36"/>
      <c r="J2589" s="36"/>
      <c r="L2589" s="35"/>
    </row>
    <row r="2590" spans="1:14" x14ac:dyDescent="0.25">
      <c r="D2590" s="63"/>
      <c r="E2590" s="63"/>
      <c r="F2590" s="63" t="s">
        <v>97</v>
      </c>
      <c r="G2590" s="63"/>
      <c r="H2590" s="36">
        <f>H2568-H2583+H2587</f>
        <v>13314</v>
      </c>
      <c r="I2590" s="63"/>
      <c r="J2590" s="36">
        <f>J2568-J2583</f>
        <v>83600</v>
      </c>
      <c r="K2590" s="36"/>
      <c r="L2590" s="36">
        <f>L2568-L2583</f>
        <v>63578</v>
      </c>
      <c r="M2590" s="63"/>
      <c r="N2590" s="36">
        <f>N2568-N2583</f>
        <v>72363</v>
      </c>
    </row>
    <row r="2591" spans="1:14" x14ac:dyDescent="0.25">
      <c r="D2591" s="63"/>
      <c r="E2591" s="63"/>
      <c r="F2591" s="63"/>
      <c r="G2591" s="63"/>
      <c r="H2591" s="36"/>
      <c r="I2591" s="63"/>
      <c r="J2591" s="36"/>
      <c r="K2591" s="63"/>
      <c r="M2591" s="63"/>
      <c r="N2591" s="36"/>
    </row>
    <row r="2592" spans="1:14" x14ac:dyDescent="0.25">
      <c r="A2592" s="35" t="s">
        <v>736</v>
      </c>
      <c r="D2592" s="63" t="s">
        <v>111</v>
      </c>
      <c r="E2592" s="63"/>
      <c r="F2592" s="63"/>
      <c r="G2592" s="63"/>
      <c r="H2592" s="67">
        <v>534087</v>
      </c>
      <c r="I2592" s="40"/>
      <c r="J2592" s="67">
        <f>H2594</f>
        <v>547401</v>
      </c>
      <c r="K2592" s="63"/>
      <c r="L2592" s="43">
        <f>H2594</f>
        <v>547401</v>
      </c>
      <c r="M2592" s="63"/>
      <c r="N2592" s="43">
        <f>L2594</f>
        <v>610979</v>
      </c>
    </row>
    <row r="2593" spans="4:14" x14ac:dyDescent="0.25">
      <c r="D2593" s="63"/>
      <c r="E2593" s="63"/>
      <c r="F2593" s="63"/>
      <c r="G2593" s="63"/>
      <c r="H2593" s="36"/>
      <c r="I2593" s="63"/>
      <c r="J2593" s="36"/>
      <c r="K2593" s="63"/>
      <c r="M2593" s="63"/>
      <c r="N2593" s="36"/>
    </row>
    <row r="2594" spans="4:14" ht="13.8" thickBot="1" x14ac:dyDescent="0.3">
      <c r="D2594" s="63" t="s">
        <v>112</v>
      </c>
      <c r="E2594" s="63"/>
      <c r="F2594" s="63"/>
      <c r="G2594" s="63" t="s">
        <v>9</v>
      </c>
      <c r="H2594" s="48">
        <f>SUM(H2590:H2592)</f>
        <v>547401</v>
      </c>
      <c r="I2594" s="63" t="s">
        <v>9</v>
      </c>
      <c r="J2594" s="48">
        <f>SUM(J2590:J2592)</f>
        <v>631001</v>
      </c>
      <c r="K2594" s="63" t="s">
        <v>9</v>
      </c>
      <c r="L2594" s="48">
        <f>SUM(L2590:L2592)</f>
        <v>610979</v>
      </c>
      <c r="M2594" s="63" t="s">
        <v>9</v>
      </c>
      <c r="N2594" s="48">
        <f>SUM(N2590:N2592)</f>
        <v>683342</v>
      </c>
    </row>
    <row r="2595" spans="4:14" ht="13.8" thickTop="1" x14ac:dyDescent="0.25">
      <c r="D2595" s="63"/>
      <c r="E2595" s="63"/>
      <c r="F2595" s="63"/>
      <c r="G2595" s="63"/>
      <c r="H2595" s="36"/>
      <c r="I2595" s="63"/>
      <c r="J2595" s="36"/>
      <c r="K2595" s="63"/>
      <c r="M2595" s="63"/>
      <c r="N2595" s="36"/>
    </row>
    <row r="2596" spans="4:14" x14ac:dyDescent="0.25">
      <c r="D2596" s="63"/>
      <c r="E2596" s="63"/>
      <c r="F2596" s="63"/>
      <c r="G2596" s="63"/>
      <c r="H2596" s="36"/>
      <c r="I2596" s="63"/>
      <c r="J2596" s="36"/>
      <c r="K2596" s="63"/>
      <c r="M2596" s="63"/>
      <c r="N2596" s="36"/>
    </row>
    <row r="2597" spans="4:14" x14ac:dyDescent="0.25">
      <c r="D2597" s="63"/>
      <c r="E2597" s="63"/>
      <c r="F2597" s="63"/>
      <c r="G2597" s="63"/>
      <c r="H2597" s="36"/>
      <c r="I2597" s="63"/>
      <c r="J2597" s="36"/>
      <c r="K2597" s="63"/>
      <c r="M2597" s="63"/>
      <c r="N2597" s="36"/>
    </row>
    <row r="2598" spans="4:14" x14ac:dyDescent="0.25">
      <c r="D2598" s="63"/>
      <c r="E2598" s="63"/>
      <c r="F2598" s="63"/>
      <c r="G2598" s="63"/>
      <c r="H2598" s="36"/>
      <c r="I2598" s="63"/>
      <c r="J2598" s="36"/>
      <c r="K2598" s="63"/>
      <c r="M2598" s="63"/>
      <c r="N2598" s="36"/>
    </row>
    <row r="2599" spans="4:14" x14ac:dyDescent="0.25">
      <c r="D2599" s="63"/>
      <c r="E2599" s="63"/>
      <c r="F2599" s="63"/>
      <c r="G2599" s="63"/>
      <c r="H2599" s="36"/>
      <c r="I2599" s="63"/>
      <c r="J2599" s="36"/>
      <c r="K2599" s="63"/>
      <c r="M2599" s="63"/>
      <c r="N2599" s="36"/>
    </row>
    <row r="2600" spans="4:14" x14ac:dyDescent="0.25">
      <c r="D2600" s="63"/>
      <c r="E2600" s="63"/>
      <c r="F2600" s="63"/>
      <c r="G2600" s="63"/>
      <c r="H2600" s="36"/>
      <c r="I2600" s="63"/>
      <c r="J2600" s="36"/>
      <c r="K2600" s="63"/>
      <c r="M2600" s="63"/>
      <c r="N2600" s="36"/>
    </row>
    <row r="2601" spans="4:14" x14ac:dyDescent="0.25">
      <c r="D2601" s="63"/>
      <c r="E2601" s="63"/>
      <c r="F2601" s="63"/>
      <c r="G2601" s="63"/>
      <c r="H2601" s="36"/>
      <c r="I2601" s="63"/>
      <c r="J2601" s="36"/>
      <c r="K2601" s="63"/>
      <c r="M2601" s="63"/>
      <c r="N2601" s="36"/>
    </row>
    <row r="2602" spans="4:14" x14ac:dyDescent="0.25">
      <c r="D2602" s="63"/>
      <c r="E2602" s="63"/>
      <c r="F2602" s="63"/>
      <c r="G2602" s="63"/>
      <c r="H2602" s="36"/>
      <c r="I2602" s="63"/>
      <c r="J2602" s="36"/>
      <c r="K2602" s="63"/>
      <c r="M2602" s="63"/>
      <c r="N2602" s="36"/>
    </row>
    <row r="2603" spans="4:14" x14ac:dyDescent="0.25">
      <c r="D2603" s="63"/>
      <c r="E2603" s="63"/>
      <c r="F2603" s="63"/>
      <c r="G2603" s="63"/>
      <c r="H2603" s="36"/>
      <c r="I2603" s="63"/>
      <c r="J2603" s="36"/>
      <c r="K2603" s="63"/>
      <c r="M2603" s="63"/>
      <c r="N2603" s="36"/>
    </row>
    <row r="2604" spans="4:14" x14ac:dyDescent="0.25">
      <c r="D2604" s="63"/>
      <c r="E2604" s="63"/>
      <c r="F2604" s="63"/>
      <c r="G2604" s="63"/>
      <c r="H2604" s="36"/>
      <c r="I2604" s="63"/>
      <c r="J2604" s="36"/>
      <c r="K2604" s="63"/>
      <c r="M2604" s="63"/>
      <c r="N2604" s="36"/>
    </row>
    <row r="2605" spans="4:14" x14ac:dyDescent="0.25">
      <c r="D2605" s="63"/>
      <c r="E2605" s="63"/>
      <c r="F2605" s="63"/>
      <c r="G2605" s="63"/>
      <c r="H2605" s="36"/>
      <c r="I2605" s="63"/>
      <c r="J2605" s="36"/>
      <c r="K2605" s="63"/>
      <c r="M2605" s="63"/>
      <c r="N2605" s="36"/>
    </row>
    <row r="2606" spans="4:14" x14ac:dyDescent="0.25">
      <c r="D2606" s="63"/>
      <c r="E2606" s="63"/>
      <c r="F2606" s="63"/>
      <c r="G2606" s="63"/>
      <c r="H2606" s="36"/>
      <c r="I2606" s="63"/>
      <c r="J2606" s="36"/>
      <c r="K2606" s="63"/>
      <c r="M2606" s="63"/>
      <c r="N2606" s="36"/>
    </row>
    <row r="2607" spans="4:14" x14ac:dyDescent="0.25">
      <c r="D2607" s="63"/>
      <c r="E2607" s="63"/>
      <c r="F2607" s="63"/>
      <c r="G2607" s="63"/>
      <c r="H2607" s="36"/>
      <c r="I2607" s="63"/>
      <c r="J2607" s="36"/>
      <c r="K2607" s="63"/>
      <c r="M2607" s="63"/>
      <c r="N2607" s="36"/>
    </row>
    <row r="2608" spans="4:14" x14ac:dyDescent="0.25">
      <c r="D2608" s="63"/>
      <c r="E2608" s="63"/>
      <c r="F2608" s="63"/>
      <c r="G2608" s="63"/>
      <c r="H2608" s="36"/>
      <c r="I2608" s="63"/>
      <c r="J2608" s="36"/>
      <c r="K2608" s="63"/>
      <c r="M2608" s="63"/>
      <c r="N2608" s="36"/>
    </row>
    <row r="2609" spans="4:14" x14ac:dyDescent="0.25">
      <c r="D2609" s="63"/>
      <c r="E2609" s="63"/>
      <c r="F2609" s="63"/>
      <c r="G2609" s="63"/>
      <c r="H2609" s="36"/>
      <c r="I2609" s="63"/>
      <c r="J2609" s="36"/>
      <c r="K2609" s="63"/>
      <c r="M2609" s="63"/>
      <c r="N2609" s="36"/>
    </row>
    <row r="2610" spans="4:14" x14ac:dyDescent="0.25">
      <c r="D2610" s="63"/>
      <c r="E2610" s="63"/>
      <c r="F2610" s="63"/>
      <c r="G2610" s="63"/>
      <c r="H2610" s="36"/>
      <c r="I2610" s="63"/>
      <c r="J2610" s="36"/>
      <c r="K2610" s="63"/>
      <c r="M2610" s="63"/>
      <c r="N2610" s="36"/>
    </row>
    <row r="2611" spans="4:14" x14ac:dyDescent="0.25">
      <c r="D2611" s="63"/>
      <c r="E2611" s="63"/>
      <c r="F2611" s="63"/>
      <c r="G2611" s="63"/>
      <c r="H2611" s="36"/>
      <c r="I2611" s="63"/>
      <c r="J2611" s="36"/>
      <c r="K2611" s="63"/>
      <c r="M2611" s="63"/>
      <c r="N2611" s="36"/>
    </row>
    <row r="2612" spans="4:14" x14ac:dyDescent="0.25">
      <c r="D2612" s="63"/>
      <c r="E2612" s="63"/>
      <c r="F2612" s="63"/>
      <c r="G2612" s="63"/>
      <c r="H2612" s="36"/>
      <c r="I2612" s="63"/>
      <c r="J2612" s="36"/>
      <c r="K2612" s="63"/>
      <c r="M2612" s="63"/>
      <c r="N2612" s="36"/>
    </row>
    <row r="2613" spans="4:14" x14ac:dyDescent="0.25">
      <c r="D2613" s="63"/>
      <c r="E2613" s="63"/>
      <c r="F2613" s="63"/>
      <c r="G2613" s="63"/>
      <c r="H2613" s="36"/>
      <c r="I2613" s="63"/>
      <c r="J2613" s="36"/>
      <c r="K2613" s="63"/>
      <c r="M2613" s="63"/>
      <c r="N2613" s="36"/>
    </row>
    <row r="2614" spans="4:14" x14ac:dyDescent="0.25">
      <c r="D2614" s="63"/>
      <c r="E2614" s="63"/>
      <c r="F2614" s="63"/>
      <c r="G2614" s="63"/>
      <c r="H2614" s="36"/>
      <c r="I2614" s="63"/>
      <c r="J2614" s="36"/>
      <c r="K2614" s="63"/>
      <c r="M2614" s="63"/>
      <c r="N2614" s="36"/>
    </row>
    <row r="2615" spans="4:14" x14ac:dyDescent="0.25">
      <c r="D2615" s="63"/>
      <c r="E2615" s="63"/>
      <c r="F2615" s="63"/>
      <c r="G2615" s="63"/>
      <c r="H2615" s="36"/>
      <c r="I2615" s="63"/>
      <c r="J2615" s="36"/>
      <c r="K2615" s="63"/>
      <c r="M2615" s="63"/>
      <c r="N2615" s="36"/>
    </row>
    <row r="2616" spans="4:14" x14ac:dyDescent="0.25">
      <c r="D2616" s="84">
        <v>46</v>
      </c>
      <c r="E2616" s="84"/>
      <c r="F2616" s="84"/>
      <c r="G2616" s="84"/>
      <c r="H2616" s="84"/>
      <c r="I2616" s="84"/>
      <c r="J2616" s="84"/>
      <c r="K2616" s="84"/>
      <c r="L2616" s="84"/>
      <c r="M2616" s="84"/>
      <c r="N2616" s="84"/>
    </row>
    <row r="2617" spans="4:14" x14ac:dyDescent="0.25">
      <c r="D2617" s="84" t="s">
        <v>0</v>
      </c>
      <c r="E2617" s="84"/>
      <c r="F2617" s="84"/>
      <c r="G2617" s="84"/>
      <c r="H2617" s="84"/>
      <c r="I2617" s="84"/>
      <c r="J2617" s="84"/>
      <c r="K2617" s="84"/>
      <c r="L2617" s="84"/>
      <c r="M2617" s="84"/>
      <c r="N2617" s="84"/>
    </row>
    <row r="2618" spans="4:14" x14ac:dyDescent="0.25">
      <c r="D2618" s="84" t="s">
        <v>737</v>
      </c>
      <c r="E2618" s="84"/>
      <c r="F2618" s="84"/>
      <c r="G2618" s="84"/>
      <c r="H2618" s="84"/>
      <c r="I2618" s="84"/>
      <c r="J2618" s="84"/>
      <c r="K2618" s="84"/>
      <c r="L2618" s="84"/>
      <c r="M2618" s="84"/>
      <c r="N2618" s="84"/>
    </row>
    <row r="2619" spans="4:14" x14ac:dyDescent="0.25">
      <c r="D2619" s="84" t="s">
        <v>2</v>
      </c>
      <c r="E2619" s="84"/>
      <c r="F2619" s="84"/>
      <c r="G2619" s="84"/>
      <c r="H2619" s="84"/>
      <c r="I2619" s="84"/>
      <c r="J2619" s="84"/>
      <c r="K2619" s="84"/>
      <c r="L2619" s="84"/>
      <c r="M2619" s="84"/>
      <c r="N2619" s="84"/>
    </row>
    <row r="2620" spans="4:14" x14ac:dyDescent="0.25">
      <c r="D2620" s="84" t="s">
        <v>115</v>
      </c>
      <c r="E2620" s="84"/>
      <c r="F2620" s="84"/>
      <c r="G2620" s="84"/>
      <c r="H2620" s="84"/>
      <c r="I2620" s="84"/>
      <c r="J2620" s="84"/>
      <c r="K2620" s="84"/>
      <c r="L2620" s="84"/>
      <c r="M2620" s="84"/>
      <c r="N2620" s="84"/>
    </row>
    <row r="2622" spans="4:14" x14ac:dyDescent="0.25">
      <c r="H2622" s="69">
        <v>2022</v>
      </c>
      <c r="J2622" s="69">
        <v>2023</v>
      </c>
      <c r="K2622" s="69"/>
      <c r="L2622" s="37">
        <v>2023</v>
      </c>
      <c r="N2622" s="69">
        <v>2024</v>
      </c>
    </row>
    <row r="2623" spans="4:14" x14ac:dyDescent="0.25">
      <c r="H2623" s="69" t="s">
        <v>4</v>
      </c>
      <c r="J2623" s="69" t="s">
        <v>5</v>
      </c>
      <c r="K2623" s="69"/>
      <c r="L2623" s="38" t="s">
        <v>4</v>
      </c>
      <c r="M2623" s="84" t="s">
        <v>5</v>
      </c>
      <c r="N2623" s="84"/>
    </row>
    <row r="2624" spans="4:14" x14ac:dyDescent="0.25">
      <c r="D2624" s="35" t="s">
        <v>738</v>
      </c>
      <c r="H2624" s="69"/>
      <c r="J2624" s="69"/>
      <c r="K2624" s="69"/>
      <c r="L2624" s="38"/>
      <c r="N2624" s="38"/>
    </row>
    <row r="2625" spans="1:14" x14ac:dyDescent="0.25">
      <c r="A2625" s="76" t="s">
        <v>739</v>
      </c>
      <c r="E2625" s="35" t="s">
        <v>740</v>
      </c>
      <c r="G2625" s="35" t="s">
        <v>9</v>
      </c>
      <c r="H2625" s="66">
        <v>1123366</v>
      </c>
      <c r="I2625" s="40" t="s">
        <v>9</v>
      </c>
      <c r="J2625" s="66">
        <v>1195000</v>
      </c>
      <c r="K2625" s="69" t="s">
        <v>9</v>
      </c>
      <c r="L2625" s="40">
        <v>1167000</v>
      </c>
      <c r="M2625" s="35" t="s">
        <v>9</v>
      </c>
      <c r="N2625" s="40">
        <v>1180000</v>
      </c>
    </row>
    <row r="2626" spans="1:14" x14ac:dyDescent="0.25">
      <c r="A2626" s="76" t="s">
        <v>741</v>
      </c>
      <c r="E2626" s="35" t="s">
        <v>742</v>
      </c>
      <c r="H2626" s="66">
        <v>661000</v>
      </c>
      <c r="I2626" s="40"/>
      <c r="J2626" s="66">
        <v>600000</v>
      </c>
      <c r="K2626" s="69"/>
      <c r="L2626" s="40">
        <v>640000</v>
      </c>
      <c r="N2626" s="40">
        <v>650000</v>
      </c>
    </row>
    <row r="2627" spans="1:14" x14ac:dyDescent="0.25">
      <c r="A2627" s="35" t="s">
        <v>743</v>
      </c>
      <c r="E2627" s="35" t="s">
        <v>45</v>
      </c>
      <c r="H2627" s="67">
        <v>0</v>
      </c>
      <c r="I2627" s="40"/>
      <c r="J2627" s="67">
        <v>0</v>
      </c>
      <c r="K2627" s="69"/>
      <c r="L2627" s="49">
        <v>0</v>
      </c>
      <c r="N2627" s="49">
        <v>0</v>
      </c>
    </row>
    <row r="2628" spans="1:14" x14ac:dyDescent="0.25">
      <c r="F2628" s="35" t="s">
        <v>85</v>
      </c>
      <c r="H2628" s="49">
        <f>SUM(H2625:H2627)</f>
        <v>1784366</v>
      </c>
      <c r="J2628" s="49">
        <f>SUM(J2625:J2627)</f>
        <v>1795000</v>
      </c>
      <c r="K2628" s="69"/>
      <c r="L2628" s="49">
        <f>SUM(L2624:L2627)</f>
        <v>1807000</v>
      </c>
      <c r="N2628" s="49">
        <f>SUM(N2624:N2627)</f>
        <v>1830000</v>
      </c>
    </row>
    <row r="2629" spans="1:14" x14ac:dyDescent="0.25">
      <c r="H2629" s="36"/>
      <c r="J2629" s="36"/>
      <c r="K2629" s="36"/>
      <c r="N2629" s="36"/>
    </row>
    <row r="2630" spans="1:14" x14ac:dyDescent="0.25">
      <c r="D2630" s="35" t="s">
        <v>744</v>
      </c>
      <c r="H2630" s="36"/>
      <c r="J2630" s="36"/>
      <c r="M2630" s="36"/>
      <c r="N2630" s="36"/>
    </row>
    <row r="2631" spans="1:14" x14ac:dyDescent="0.25">
      <c r="E2631" s="35" t="s">
        <v>745</v>
      </c>
      <c r="H2631" s="36"/>
      <c r="J2631" s="36"/>
      <c r="M2631" s="36"/>
      <c r="N2631" s="36"/>
    </row>
    <row r="2632" spans="1:14" x14ac:dyDescent="0.25">
      <c r="A2632" s="76" t="s">
        <v>746</v>
      </c>
      <c r="E2632" s="35" t="s">
        <v>747</v>
      </c>
      <c r="H2632" s="66">
        <v>60000</v>
      </c>
      <c r="I2632" s="40"/>
      <c r="J2632" s="66">
        <v>65000</v>
      </c>
      <c r="L2632" s="36">
        <v>65000</v>
      </c>
      <c r="M2632" s="36"/>
      <c r="N2632" s="36">
        <v>67600</v>
      </c>
    </row>
    <row r="2633" spans="1:14" x14ac:dyDescent="0.25">
      <c r="A2633" s="76" t="s">
        <v>748</v>
      </c>
      <c r="E2633" s="35" t="s">
        <v>749</v>
      </c>
      <c r="H2633" s="66">
        <v>32334</v>
      </c>
      <c r="I2633" s="40"/>
      <c r="J2633" s="66">
        <v>34334</v>
      </c>
      <c r="L2633" s="36">
        <v>35872</v>
      </c>
      <c r="M2633" s="36"/>
      <c r="N2633" s="36">
        <v>37872</v>
      </c>
    </row>
    <row r="2634" spans="1:14" x14ac:dyDescent="0.25">
      <c r="A2634" s="76" t="s">
        <v>750</v>
      </c>
      <c r="E2634" s="35" t="s">
        <v>118</v>
      </c>
      <c r="H2634" s="66">
        <v>910000</v>
      </c>
      <c r="I2634" s="40"/>
      <c r="J2634" s="66">
        <v>970000</v>
      </c>
      <c r="L2634" s="36">
        <v>915000</v>
      </c>
      <c r="M2634" s="36"/>
      <c r="N2634" s="36">
        <v>970000</v>
      </c>
    </row>
    <row r="2635" spans="1:14" x14ac:dyDescent="0.25">
      <c r="A2635" s="76" t="s">
        <v>751</v>
      </c>
      <c r="E2635" s="35" t="s">
        <v>722</v>
      </c>
      <c r="H2635" s="66">
        <v>68000</v>
      </c>
      <c r="I2635" s="40"/>
      <c r="J2635" s="66">
        <v>68000</v>
      </c>
      <c r="L2635" s="36">
        <v>80000</v>
      </c>
      <c r="M2635" s="36"/>
      <c r="N2635" s="36">
        <v>80000</v>
      </c>
    </row>
    <row r="2636" spans="1:14" x14ac:dyDescent="0.25">
      <c r="A2636" s="76" t="s">
        <v>752</v>
      </c>
      <c r="E2636" s="35" t="s">
        <v>753</v>
      </c>
      <c r="H2636" s="66">
        <v>0</v>
      </c>
      <c r="I2636" s="40"/>
      <c r="J2636" s="66">
        <v>0</v>
      </c>
      <c r="L2636" s="36">
        <v>0</v>
      </c>
      <c r="M2636" s="36"/>
      <c r="N2636" s="36">
        <v>0</v>
      </c>
    </row>
    <row r="2637" spans="1:14" x14ac:dyDescent="0.25">
      <c r="A2637" s="76" t="s">
        <v>754</v>
      </c>
      <c r="E2637" s="35" t="s">
        <v>403</v>
      </c>
      <c r="H2637" s="66">
        <v>6300</v>
      </c>
      <c r="I2637" s="40"/>
      <c r="J2637" s="66">
        <v>8000</v>
      </c>
      <c r="L2637" s="36">
        <v>19738</v>
      </c>
      <c r="M2637" s="36"/>
      <c r="N2637" s="36">
        <v>22500</v>
      </c>
    </row>
    <row r="2638" spans="1:14" x14ac:dyDescent="0.25">
      <c r="A2638" s="76" t="s">
        <v>755</v>
      </c>
      <c r="E2638" s="35" t="s">
        <v>145</v>
      </c>
      <c r="H2638" s="66">
        <v>9300</v>
      </c>
      <c r="I2638" s="40"/>
      <c r="J2638" s="66">
        <v>6500</v>
      </c>
      <c r="L2638" s="36">
        <v>17000</v>
      </c>
      <c r="M2638" s="36"/>
      <c r="N2638" s="36">
        <v>10000</v>
      </c>
    </row>
    <row r="2639" spans="1:14" x14ac:dyDescent="0.25">
      <c r="A2639" s="76" t="s">
        <v>756</v>
      </c>
      <c r="E2639" s="35" t="s">
        <v>304</v>
      </c>
      <c r="H2639" s="66">
        <v>287</v>
      </c>
      <c r="I2639" s="40"/>
      <c r="J2639" s="66">
        <v>300</v>
      </c>
      <c r="L2639" s="36">
        <v>118</v>
      </c>
      <c r="M2639" s="36"/>
      <c r="N2639" s="36">
        <v>120</v>
      </c>
    </row>
    <row r="2640" spans="1:14" x14ac:dyDescent="0.25">
      <c r="A2640" s="76" t="s">
        <v>757</v>
      </c>
      <c r="E2640" s="35" t="s">
        <v>758</v>
      </c>
      <c r="H2640" s="66">
        <v>98500</v>
      </c>
      <c r="I2640" s="40"/>
      <c r="J2640" s="66">
        <v>103000</v>
      </c>
      <c r="L2640" s="36">
        <v>82000</v>
      </c>
      <c r="M2640" s="36"/>
      <c r="N2640" s="36">
        <v>90000</v>
      </c>
    </row>
    <row r="2641" spans="1:15" x14ac:dyDescent="0.25">
      <c r="A2641" s="76" t="s">
        <v>759</v>
      </c>
      <c r="E2641" s="35" t="s">
        <v>207</v>
      </c>
      <c r="H2641" s="66">
        <v>23300</v>
      </c>
      <c r="I2641" s="40"/>
      <c r="J2641" s="66">
        <v>20000</v>
      </c>
      <c r="L2641" s="36">
        <v>29000</v>
      </c>
      <c r="M2641" s="36"/>
      <c r="N2641" s="36">
        <v>25000</v>
      </c>
    </row>
    <row r="2642" spans="1:15" x14ac:dyDescent="0.25">
      <c r="A2642" s="76" t="s">
        <v>760</v>
      </c>
      <c r="E2642" s="35" t="s">
        <v>332</v>
      </c>
      <c r="H2642" s="66">
        <v>513</v>
      </c>
      <c r="I2642" s="40"/>
      <c r="J2642" s="66">
        <v>1200</v>
      </c>
      <c r="L2642" s="36">
        <v>777</v>
      </c>
      <c r="M2642" s="36"/>
      <c r="N2642" s="36">
        <v>4500</v>
      </c>
    </row>
    <row r="2643" spans="1:15" x14ac:dyDescent="0.25">
      <c r="A2643" s="76" t="s">
        <v>761</v>
      </c>
      <c r="E2643" s="35" t="s">
        <v>150</v>
      </c>
      <c r="H2643" s="66">
        <v>75000</v>
      </c>
      <c r="I2643" s="40"/>
      <c r="J2643" s="66">
        <v>76000</v>
      </c>
      <c r="L2643" s="36">
        <v>55000</v>
      </c>
      <c r="M2643" s="36"/>
      <c r="N2643" s="36">
        <v>65000</v>
      </c>
    </row>
    <row r="2644" spans="1:15" x14ac:dyDescent="0.25">
      <c r="A2644" s="76" t="s">
        <v>762</v>
      </c>
      <c r="E2644" s="35" t="s">
        <v>342</v>
      </c>
      <c r="H2644" s="66">
        <v>54000</v>
      </c>
      <c r="I2644" s="40"/>
      <c r="J2644" s="66">
        <v>45000</v>
      </c>
      <c r="L2644" s="36">
        <v>33000</v>
      </c>
      <c r="M2644" s="36"/>
      <c r="N2644" s="36">
        <v>45000</v>
      </c>
    </row>
    <row r="2645" spans="1:15" x14ac:dyDescent="0.25">
      <c r="A2645" s="76" t="s">
        <v>763</v>
      </c>
      <c r="E2645" s="35" t="s">
        <v>764</v>
      </c>
      <c r="H2645" s="66">
        <v>5400</v>
      </c>
      <c r="I2645" s="40"/>
      <c r="J2645" s="66">
        <v>5400</v>
      </c>
      <c r="L2645" s="36">
        <v>6230</v>
      </c>
      <c r="M2645" s="36"/>
      <c r="N2645" s="36">
        <v>6300</v>
      </c>
    </row>
    <row r="2646" spans="1:15" x14ac:dyDescent="0.25">
      <c r="A2646" s="76" t="s">
        <v>765</v>
      </c>
      <c r="E2646" s="35" t="s">
        <v>535</v>
      </c>
      <c r="H2646" s="66">
        <v>61000</v>
      </c>
      <c r="I2646" s="40"/>
      <c r="J2646" s="66">
        <v>60000</v>
      </c>
      <c r="L2646" s="36">
        <v>62900</v>
      </c>
      <c r="M2646" s="36"/>
      <c r="N2646" s="36">
        <v>62000</v>
      </c>
    </row>
    <row r="2647" spans="1:15" x14ac:dyDescent="0.25">
      <c r="A2647" s="76" t="s">
        <v>766</v>
      </c>
      <c r="E2647" s="35" t="s">
        <v>767</v>
      </c>
      <c r="H2647" s="66">
        <v>12600</v>
      </c>
      <c r="I2647" s="40"/>
      <c r="J2647" s="66">
        <v>13000</v>
      </c>
      <c r="L2647" s="36">
        <v>13828</v>
      </c>
      <c r="M2647" s="36"/>
      <c r="N2647" s="36">
        <v>14500</v>
      </c>
    </row>
    <row r="2648" spans="1:15" x14ac:dyDescent="0.25">
      <c r="A2648" s="76" t="s">
        <v>768</v>
      </c>
      <c r="E2648" s="35" t="s">
        <v>769</v>
      </c>
      <c r="H2648" s="66">
        <v>400</v>
      </c>
      <c r="I2648" s="40"/>
      <c r="J2648" s="66">
        <v>400</v>
      </c>
      <c r="L2648" s="36">
        <v>674</v>
      </c>
      <c r="M2648" s="36"/>
      <c r="N2648" s="36">
        <v>600</v>
      </c>
    </row>
    <row r="2649" spans="1:15" x14ac:dyDescent="0.25">
      <c r="A2649" s="76" t="s">
        <v>770</v>
      </c>
      <c r="B2649" s="35" t="s">
        <v>771</v>
      </c>
      <c r="E2649" s="35" t="s">
        <v>45</v>
      </c>
      <c r="H2649" s="66">
        <v>4000</v>
      </c>
      <c r="I2649" s="40"/>
      <c r="J2649" s="66">
        <v>4000</v>
      </c>
      <c r="L2649" s="36">
        <v>29711</v>
      </c>
      <c r="M2649" s="36"/>
      <c r="N2649" s="36">
        <v>15000</v>
      </c>
      <c r="O2649" s="35" t="s">
        <v>772</v>
      </c>
    </row>
    <row r="2650" spans="1:15" x14ac:dyDescent="0.25">
      <c r="A2650" s="76" t="s">
        <v>773</v>
      </c>
      <c r="E2650" s="35" t="s">
        <v>774</v>
      </c>
      <c r="H2650" s="66">
        <v>31000</v>
      </c>
      <c r="I2650" s="40"/>
      <c r="J2650" s="66">
        <v>31000</v>
      </c>
      <c r="L2650" s="36">
        <v>31000</v>
      </c>
      <c r="M2650" s="36"/>
      <c r="N2650" s="36">
        <v>31000</v>
      </c>
    </row>
    <row r="2651" spans="1:15" x14ac:dyDescent="0.25">
      <c r="A2651" s="35" t="s">
        <v>775</v>
      </c>
      <c r="E2651" s="35" t="s">
        <v>776</v>
      </c>
      <c r="H2651" s="66">
        <v>3000</v>
      </c>
      <c r="I2651" s="40"/>
      <c r="J2651" s="66">
        <v>8000</v>
      </c>
      <c r="L2651" s="36">
        <v>3016</v>
      </c>
      <c r="M2651" s="36"/>
      <c r="N2651" s="36">
        <v>8000</v>
      </c>
    </row>
    <row r="2652" spans="1:15" x14ac:dyDescent="0.25">
      <c r="A2652" s="35" t="s">
        <v>777</v>
      </c>
      <c r="E2652" s="35" t="s">
        <v>94</v>
      </c>
      <c r="H2652" s="66">
        <v>121025</v>
      </c>
      <c r="I2652" s="40"/>
      <c r="J2652" s="66">
        <v>200000</v>
      </c>
      <c r="L2652" s="36">
        <v>196837</v>
      </c>
      <c r="M2652" s="36"/>
      <c r="N2652" s="36">
        <v>0</v>
      </c>
    </row>
    <row r="2653" spans="1:15" x14ac:dyDescent="0.25">
      <c r="A2653" s="76" t="s">
        <v>778</v>
      </c>
      <c r="E2653" s="35" t="s">
        <v>779</v>
      </c>
      <c r="H2653" s="67">
        <v>51512</v>
      </c>
      <c r="I2653" s="40"/>
      <c r="J2653" s="67">
        <v>0</v>
      </c>
      <c r="L2653" s="43">
        <v>0</v>
      </c>
      <c r="M2653" s="36"/>
      <c r="N2653" s="43">
        <v>0</v>
      </c>
    </row>
    <row r="2654" spans="1:15" x14ac:dyDescent="0.25">
      <c r="E2654" s="35" t="s">
        <v>780</v>
      </c>
      <c r="H2654" s="43">
        <f>SUM(H2632:H2653)</f>
        <v>1627471</v>
      </c>
      <c r="J2654" s="43">
        <f>SUM(J2632:J2653)</f>
        <v>1719134</v>
      </c>
      <c r="L2654" s="43">
        <f>SUM(L2632:L2653)</f>
        <v>1676701</v>
      </c>
      <c r="M2654" s="36"/>
      <c r="N2654" s="43">
        <f>SUM(N2632:N2653)</f>
        <v>1554992</v>
      </c>
    </row>
    <row r="2655" spans="1:15" x14ac:dyDescent="0.25">
      <c r="H2655" s="36"/>
      <c r="J2655" s="36"/>
      <c r="M2655" s="36"/>
      <c r="N2655" s="36"/>
    </row>
    <row r="2656" spans="1:15" x14ac:dyDescent="0.25">
      <c r="E2656" s="35" t="s">
        <v>781</v>
      </c>
      <c r="H2656" s="36">
        <f>H2628-H2654</f>
        <v>156895</v>
      </c>
      <c r="J2656" s="36">
        <f>J2628-J2654</f>
        <v>75866</v>
      </c>
      <c r="L2656" s="36">
        <f>L2628-L2654</f>
        <v>130299</v>
      </c>
      <c r="M2656" s="36"/>
      <c r="N2656" s="36">
        <f>N2628-N2654</f>
        <v>275008</v>
      </c>
    </row>
    <row r="2657" spans="1:15" x14ac:dyDescent="0.25">
      <c r="H2657" s="36"/>
      <c r="J2657" s="36"/>
      <c r="M2657" s="36"/>
      <c r="N2657" s="36"/>
    </row>
    <row r="2658" spans="1:15" x14ac:dyDescent="0.25">
      <c r="D2658" s="35" t="s">
        <v>782</v>
      </c>
      <c r="H2658" s="36"/>
      <c r="J2658" s="36"/>
      <c r="K2658" s="36"/>
      <c r="N2658" s="36"/>
    </row>
    <row r="2659" spans="1:15" x14ac:dyDescent="0.25">
      <c r="A2659" s="76" t="s">
        <v>783</v>
      </c>
      <c r="E2659" s="35" t="s">
        <v>572</v>
      </c>
      <c r="H2659" s="66">
        <v>0</v>
      </c>
      <c r="J2659" s="66">
        <v>0</v>
      </c>
      <c r="K2659" s="36"/>
      <c r="N2659" s="36"/>
    </row>
    <row r="2660" spans="1:15" x14ac:dyDescent="0.25">
      <c r="A2660" s="76" t="s">
        <v>784</v>
      </c>
      <c r="E2660" s="35" t="s">
        <v>785</v>
      </c>
      <c r="H2660" s="67">
        <v>0</v>
      </c>
      <c r="J2660" s="67">
        <v>0</v>
      </c>
      <c r="K2660" s="36"/>
      <c r="L2660" s="43"/>
      <c r="N2660" s="43"/>
      <c r="O2660" s="35" t="s">
        <v>786</v>
      </c>
    </row>
    <row r="2661" spans="1:15" x14ac:dyDescent="0.25">
      <c r="E2661" s="35" t="s">
        <v>787</v>
      </c>
      <c r="H2661" s="36">
        <f>SUM(H2656:H2660)</f>
        <v>156895</v>
      </c>
      <c r="J2661" s="36">
        <f>SUM(J2656:J2660)</f>
        <v>75866</v>
      </c>
      <c r="K2661" s="36"/>
      <c r="L2661" s="36">
        <f>SUM(L2656:L2660)</f>
        <v>130299</v>
      </c>
      <c r="N2661" s="36">
        <f>SUM(N2656:N2660)</f>
        <v>275008</v>
      </c>
    </row>
    <row r="2662" spans="1:15" x14ac:dyDescent="0.25">
      <c r="H2662" s="36"/>
      <c r="J2662" s="36"/>
      <c r="K2662" s="36"/>
      <c r="N2662" s="36"/>
    </row>
    <row r="2663" spans="1:15" x14ac:dyDescent="0.25">
      <c r="A2663" s="76" t="s">
        <v>788</v>
      </c>
      <c r="E2663" s="35" t="s">
        <v>105</v>
      </c>
      <c r="H2663" s="67">
        <v>-131000</v>
      </c>
      <c r="J2663" s="67">
        <v>0</v>
      </c>
      <c r="K2663" s="36"/>
      <c r="L2663" s="43"/>
      <c r="N2663" s="43"/>
    </row>
    <row r="2664" spans="1:15" x14ac:dyDescent="0.25">
      <c r="H2664" s="36"/>
      <c r="J2664" s="36"/>
      <c r="K2664" s="36"/>
      <c r="N2664" s="36"/>
    </row>
    <row r="2665" spans="1:15" x14ac:dyDescent="0.25">
      <c r="E2665" s="35" t="s">
        <v>789</v>
      </c>
      <c r="H2665" s="36">
        <f>SUM(H2661:H2663)</f>
        <v>25895</v>
      </c>
      <c r="J2665" s="36">
        <v>237334</v>
      </c>
      <c r="K2665" s="36"/>
      <c r="L2665" s="36">
        <f>SUM(L2661:L2663)</f>
        <v>130299</v>
      </c>
      <c r="N2665" s="36">
        <f>SUM(N2661:N2663)</f>
        <v>275008</v>
      </c>
    </row>
    <row r="2666" spans="1:15" x14ac:dyDescent="0.25">
      <c r="H2666" s="36"/>
      <c r="J2666" s="36"/>
      <c r="M2666" s="36"/>
      <c r="N2666" s="36"/>
    </row>
    <row r="2667" spans="1:15" x14ac:dyDescent="0.25">
      <c r="A2667" s="35" t="s">
        <v>790</v>
      </c>
      <c r="D2667" s="35" t="s">
        <v>111</v>
      </c>
      <c r="H2667" s="67">
        <v>1836439</v>
      </c>
      <c r="I2667" s="40"/>
      <c r="J2667" s="67">
        <f>H2669</f>
        <v>1862334</v>
      </c>
      <c r="L2667" s="43">
        <f>H2669</f>
        <v>1862334</v>
      </c>
      <c r="M2667" s="36"/>
      <c r="N2667" s="43">
        <f>L2669</f>
        <v>1992633</v>
      </c>
      <c r="O2667" s="35" t="s">
        <v>791</v>
      </c>
    </row>
    <row r="2668" spans="1:15" x14ac:dyDescent="0.25">
      <c r="H2668" s="36"/>
      <c r="J2668" s="36"/>
      <c r="M2668" s="36"/>
      <c r="N2668" s="36"/>
    </row>
    <row r="2669" spans="1:15" ht="13.8" thickBot="1" x14ac:dyDescent="0.3">
      <c r="D2669" s="35" t="s">
        <v>112</v>
      </c>
      <c r="G2669" s="35" t="s">
        <v>9</v>
      </c>
      <c r="H2669" s="48">
        <f>SUM(H2665:H2667)</f>
        <v>1862334</v>
      </c>
      <c r="I2669" s="35" t="s">
        <v>9</v>
      </c>
      <c r="J2669" s="48">
        <f>SUM(J2665:J2667)</f>
        <v>2099668</v>
      </c>
      <c r="K2669" s="35" t="s">
        <v>9</v>
      </c>
      <c r="L2669" s="48">
        <f>SUM(L2665:L2667)</f>
        <v>1992633</v>
      </c>
      <c r="M2669" s="36" t="s">
        <v>9</v>
      </c>
      <c r="N2669" s="48">
        <f>SUM(N2665:N2667)</f>
        <v>2267641</v>
      </c>
    </row>
    <row r="2670" spans="1:15" ht="13.8" thickTop="1" x14ac:dyDescent="0.25">
      <c r="H2670" s="36"/>
      <c r="J2670" s="36"/>
      <c r="M2670" s="36"/>
      <c r="N2670" s="36"/>
    </row>
    <row r="2671" spans="1:15" x14ac:dyDescent="0.25">
      <c r="H2671" s="36"/>
      <c r="J2671" s="36"/>
      <c r="M2671" s="36"/>
      <c r="N2671" s="36"/>
    </row>
    <row r="2672" spans="1:15" x14ac:dyDescent="0.25">
      <c r="H2672" s="36"/>
      <c r="J2672" s="36"/>
      <c r="M2672" s="36"/>
      <c r="N2672" s="36"/>
    </row>
    <row r="2673" spans="4:14" x14ac:dyDescent="0.25">
      <c r="H2673" s="36"/>
      <c r="J2673" s="36"/>
      <c r="M2673" s="36"/>
      <c r="N2673" s="36"/>
    </row>
    <row r="2674" spans="4:14" x14ac:dyDescent="0.25">
      <c r="H2674" s="36"/>
      <c r="J2674" s="36"/>
      <c r="M2674" s="36"/>
      <c r="N2674" s="36"/>
    </row>
    <row r="2675" spans="4:14" x14ac:dyDescent="0.25">
      <c r="H2675" s="36"/>
      <c r="J2675" s="36"/>
      <c r="M2675" s="36"/>
      <c r="N2675" s="36"/>
    </row>
    <row r="2676" spans="4:14" x14ac:dyDescent="0.25">
      <c r="H2676" s="36"/>
      <c r="J2676" s="36"/>
      <c r="M2676" s="36"/>
      <c r="N2676" s="36"/>
    </row>
    <row r="2677" spans="4:14" x14ac:dyDescent="0.25">
      <c r="H2677" s="36"/>
      <c r="J2677" s="36"/>
      <c r="M2677" s="36"/>
      <c r="N2677" s="36"/>
    </row>
    <row r="2678" spans="4:14" x14ac:dyDescent="0.25">
      <c r="H2678" s="36"/>
      <c r="J2678" s="36"/>
      <c r="M2678" s="36"/>
      <c r="N2678" s="36"/>
    </row>
    <row r="2679" spans="4:14" x14ac:dyDescent="0.25">
      <c r="H2679" s="36"/>
      <c r="J2679" s="36"/>
      <c r="M2679" s="36"/>
      <c r="N2679" s="36"/>
    </row>
    <row r="2680" spans="4:14" x14ac:dyDescent="0.25">
      <c r="H2680" s="36"/>
      <c r="J2680" s="36"/>
      <c r="M2680" s="36"/>
      <c r="N2680" s="36"/>
    </row>
    <row r="2681" spans="4:14" x14ac:dyDescent="0.25">
      <c r="H2681" s="36"/>
      <c r="J2681" s="36"/>
      <c r="M2681" s="36"/>
      <c r="N2681" s="36"/>
    </row>
    <row r="2682" spans="4:14" x14ac:dyDescent="0.25">
      <c r="D2682" s="84">
        <v>47</v>
      </c>
      <c r="E2682" s="84"/>
      <c r="F2682" s="84"/>
      <c r="G2682" s="84"/>
      <c r="H2682" s="84"/>
      <c r="I2682" s="84"/>
      <c r="J2682" s="84"/>
      <c r="K2682" s="84"/>
      <c r="L2682" s="84"/>
      <c r="M2682" s="84"/>
      <c r="N2682" s="84"/>
    </row>
    <row r="2683" spans="4:14" x14ac:dyDescent="0.25">
      <c r="D2683" s="84" t="s">
        <v>0</v>
      </c>
      <c r="E2683" s="84"/>
      <c r="F2683" s="84"/>
      <c r="G2683" s="84"/>
      <c r="H2683" s="84"/>
      <c r="I2683" s="84"/>
      <c r="J2683" s="84"/>
      <c r="K2683" s="84"/>
      <c r="L2683" s="84"/>
      <c r="M2683" s="84"/>
      <c r="N2683" s="84"/>
    </row>
    <row r="2685" spans="4:14" x14ac:dyDescent="0.25">
      <c r="D2685" s="84" t="s">
        <v>792</v>
      </c>
      <c r="E2685" s="84"/>
      <c r="F2685" s="84"/>
      <c r="G2685" s="84"/>
      <c r="H2685" s="84"/>
      <c r="I2685" s="84"/>
      <c r="J2685" s="84"/>
      <c r="K2685" s="84"/>
      <c r="L2685" s="84"/>
      <c r="M2685" s="84"/>
      <c r="N2685" s="84"/>
    </row>
    <row r="2687" spans="4:14" x14ac:dyDescent="0.25">
      <c r="D2687" s="84" t="s">
        <v>382</v>
      </c>
      <c r="E2687" s="84"/>
      <c r="F2687" s="84"/>
      <c r="G2687" s="84"/>
      <c r="H2687" s="84"/>
      <c r="I2687" s="84"/>
      <c r="J2687" s="84"/>
      <c r="K2687" s="84"/>
      <c r="L2687" s="84"/>
      <c r="M2687" s="84"/>
      <c r="N2687" s="84"/>
    </row>
    <row r="2689" spans="1:14" x14ac:dyDescent="0.25">
      <c r="D2689" s="84" t="s">
        <v>3</v>
      </c>
      <c r="E2689" s="84"/>
      <c r="F2689" s="84"/>
      <c r="G2689" s="84"/>
      <c r="H2689" s="84"/>
      <c r="I2689" s="84"/>
      <c r="J2689" s="84"/>
      <c r="K2689" s="84"/>
      <c r="L2689" s="84"/>
      <c r="M2689" s="84"/>
      <c r="N2689" s="84"/>
    </row>
    <row r="2692" spans="1:14" x14ac:dyDescent="0.25">
      <c r="H2692" s="69">
        <v>2022</v>
      </c>
      <c r="J2692" s="69">
        <v>2023</v>
      </c>
      <c r="K2692" s="69"/>
      <c r="L2692" s="69">
        <v>2023</v>
      </c>
      <c r="N2692" s="69">
        <v>2024</v>
      </c>
    </row>
    <row r="2693" spans="1:14" x14ac:dyDescent="0.25">
      <c r="H2693" s="69" t="s">
        <v>86</v>
      </c>
      <c r="J2693" s="69" t="s">
        <v>5</v>
      </c>
      <c r="K2693" s="69"/>
      <c r="L2693" s="38" t="s">
        <v>4</v>
      </c>
      <c r="M2693" s="84" t="s">
        <v>5</v>
      </c>
      <c r="N2693" s="84"/>
    </row>
    <row r="2694" spans="1:14" x14ac:dyDescent="0.25">
      <c r="J2694" s="69"/>
      <c r="K2694" s="69"/>
      <c r="L2694" s="38"/>
    </row>
    <row r="2696" spans="1:14" x14ac:dyDescent="0.25">
      <c r="D2696" s="35" t="s">
        <v>6</v>
      </c>
      <c r="J2696" s="36"/>
      <c r="K2696" s="36"/>
    </row>
    <row r="2697" spans="1:14" x14ac:dyDescent="0.25">
      <c r="A2697" s="76" t="s">
        <v>793</v>
      </c>
      <c r="E2697" s="35" t="s">
        <v>416</v>
      </c>
      <c r="G2697" s="35" t="s">
        <v>9</v>
      </c>
      <c r="H2697" s="66">
        <v>134544</v>
      </c>
      <c r="I2697" s="40" t="s">
        <v>9</v>
      </c>
      <c r="J2697" s="66">
        <v>197000</v>
      </c>
      <c r="K2697" s="35" t="s">
        <v>9</v>
      </c>
      <c r="L2697" s="36">
        <v>210000</v>
      </c>
      <c r="M2697" s="35" t="s">
        <v>9</v>
      </c>
      <c r="N2697" s="36">
        <v>200000</v>
      </c>
    </row>
    <row r="2698" spans="1:14" x14ac:dyDescent="0.25">
      <c r="A2698" s="76" t="s">
        <v>794</v>
      </c>
      <c r="E2698" s="35" t="s">
        <v>70</v>
      </c>
      <c r="H2698" s="67">
        <v>475</v>
      </c>
      <c r="I2698" s="40"/>
      <c r="J2698" s="67">
        <v>500</v>
      </c>
      <c r="L2698" s="43">
        <v>2000</v>
      </c>
      <c r="N2698" s="43">
        <v>2000</v>
      </c>
    </row>
    <row r="2699" spans="1:14" x14ac:dyDescent="0.25">
      <c r="H2699" s="36"/>
      <c r="J2699" s="36"/>
      <c r="N2699" s="36"/>
    </row>
    <row r="2700" spans="1:14" x14ac:dyDescent="0.25">
      <c r="E2700" s="35" t="s">
        <v>85</v>
      </c>
      <c r="H2700" s="43">
        <f>SUM(H2697:H2699)</f>
        <v>135019</v>
      </c>
      <c r="J2700" s="43">
        <f>SUM(J2697:J2699)</f>
        <v>197500</v>
      </c>
      <c r="L2700" s="43">
        <f>SUM(L2697:L2699)</f>
        <v>212000</v>
      </c>
      <c r="N2700" s="43">
        <f>SUM(N2697:N2699)</f>
        <v>202000</v>
      </c>
    </row>
    <row r="2701" spans="1:14" x14ac:dyDescent="0.25">
      <c r="H2701" s="36"/>
      <c r="J2701" s="36"/>
      <c r="N2701" s="36"/>
    </row>
    <row r="2702" spans="1:14" x14ac:dyDescent="0.25">
      <c r="D2702" s="35" t="s">
        <v>88</v>
      </c>
      <c r="H2702" s="36"/>
      <c r="J2702" s="36"/>
      <c r="N2702" s="36"/>
    </row>
    <row r="2703" spans="1:14" x14ac:dyDescent="0.25">
      <c r="A2703" s="76" t="s">
        <v>795</v>
      </c>
      <c r="E2703" s="35" t="s">
        <v>118</v>
      </c>
      <c r="H2703" s="66">
        <v>149000</v>
      </c>
      <c r="I2703" s="40"/>
      <c r="J2703" s="66">
        <v>157000</v>
      </c>
      <c r="L2703" s="36">
        <v>129000</v>
      </c>
      <c r="N2703" s="36">
        <v>166000</v>
      </c>
    </row>
    <row r="2704" spans="1:14" x14ac:dyDescent="0.25">
      <c r="A2704" s="76" t="s">
        <v>796</v>
      </c>
      <c r="E2704" s="35" t="s">
        <v>797</v>
      </c>
      <c r="H2704" s="67">
        <v>243</v>
      </c>
      <c r="I2704" s="40"/>
      <c r="J2704" s="67">
        <v>215881</v>
      </c>
      <c r="L2704" s="43">
        <v>1200</v>
      </c>
      <c r="N2704" s="43">
        <v>329637</v>
      </c>
    </row>
    <row r="2705" spans="1:14" x14ac:dyDescent="0.25">
      <c r="H2705" s="36"/>
      <c r="J2705" s="36"/>
      <c r="N2705" s="36"/>
    </row>
    <row r="2706" spans="1:14" x14ac:dyDescent="0.25">
      <c r="E2706" s="35" t="s">
        <v>95</v>
      </c>
      <c r="H2706" s="43">
        <f>SUM(H2703:H2705)</f>
        <v>149243</v>
      </c>
      <c r="J2706" s="43">
        <f>SUM(J2703:J2705)</f>
        <v>372881</v>
      </c>
      <c r="L2706" s="43">
        <f>SUM(L2703:L2705)</f>
        <v>130200</v>
      </c>
      <c r="N2706" s="43">
        <f>SUM(N2703:N2705)</f>
        <v>495637</v>
      </c>
    </row>
    <row r="2707" spans="1:14" x14ac:dyDescent="0.25">
      <c r="H2707" s="36"/>
      <c r="J2707" s="36"/>
      <c r="N2707" s="36"/>
    </row>
    <row r="2708" spans="1:14" x14ac:dyDescent="0.25">
      <c r="F2708" s="35" t="s">
        <v>96</v>
      </c>
      <c r="H2708" s="36"/>
      <c r="J2708" s="36"/>
      <c r="N2708" s="36"/>
    </row>
    <row r="2709" spans="1:14" x14ac:dyDescent="0.25">
      <c r="F2709" s="35" t="s">
        <v>705</v>
      </c>
      <c r="H2709" s="36">
        <f>H2700-H2706</f>
        <v>-14224</v>
      </c>
      <c r="J2709" s="36">
        <f>J2700-J2706</f>
        <v>-175381</v>
      </c>
      <c r="L2709" s="36">
        <f>L2700-L2706</f>
        <v>81800</v>
      </c>
      <c r="N2709" s="36">
        <f>N2700-N2706</f>
        <v>-293637</v>
      </c>
    </row>
    <row r="2710" spans="1:14" x14ac:dyDescent="0.25">
      <c r="H2710" s="36"/>
      <c r="J2710" s="36"/>
      <c r="N2710" s="36"/>
    </row>
    <row r="2711" spans="1:14" x14ac:dyDescent="0.25">
      <c r="A2711" s="35" t="s">
        <v>798</v>
      </c>
      <c r="D2711" s="35" t="s">
        <v>111</v>
      </c>
      <c r="H2711" s="67">
        <v>264592</v>
      </c>
      <c r="I2711" s="40"/>
      <c r="J2711" s="67">
        <f>H2713</f>
        <v>211837</v>
      </c>
      <c r="L2711" s="43">
        <v>189605</v>
      </c>
      <c r="N2711" s="43">
        <f>L2713</f>
        <v>271405</v>
      </c>
    </row>
    <row r="2712" spans="1:14" x14ac:dyDescent="0.25">
      <c r="H2712" s="36"/>
      <c r="J2712" s="36"/>
      <c r="N2712" s="36"/>
    </row>
    <row r="2713" spans="1:14" ht="13.8" thickBot="1" x14ac:dyDescent="0.3">
      <c r="D2713" s="35" t="s">
        <v>112</v>
      </c>
      <c r="G2713" s="35" t="s">
        <v>9</v>
      </c>
      <c r="H2713" s="48">
        <v>211837</v>
      </c>
      <c r="I2713" s="35" t="s">
        <v>9</v>
      </c>
      <c r="J2713" s="48">
        <f>SUM(J2709:J2711)</f>
        <v>36456</v>
      </c>
      <c r="K2713" s="35" t="s">
        <v>9</v>
      </c>
      <c r="L2713" s="48">
        <f>SUM(L2709:L2711)</f>
        <v>271405</v>
      </c>
      <c r="M2713" s="35" t="s">
        <v>9</v>
      </c>
      <c r="N2713" s="48">
        <f>SUM(N2709:N2711)</f>
        <v>-22232</v>
      </c>
    </row>
    <row r="2714" spans="1:14" ht="13.8" thickTop="1" x14ac:dyDescent="0.25">
      <c r="H2714" s="36"/>
      <c r="J2714" s="36"/>
      <c r="N2714" s="36"/>
    </row>
    <row r="2715" spans="1:14" x14ac:dyDescent="0.25">
      <c r="H2715" s="36"/>
      <c r="J2715" s="36"/>
      <c r="N2715" s="36"/>
    </row>
    <row r="2716" spans="1:14" x14ac:dyDescent="0.25">
      <c r="H2716" s="36"/>
      <c r="J2716" s="36"/>
      <c r="N2716" s="36"/>
    </row>
    <row r="2717" spans="1:14" x14ac:dyDescent="0.25">
      <c r="H2717" s="36"/>
      <c r="J2717" s="36"/>
      <c r="N2717" s="36"/>
    </row>
    <row r="2718" spans="1:14" x14ac:dyDescent="0.25">
      <c r="H2718" s="36"/>
      <c r="J2718" s="36"/>
      <c r="N2718" s="36"/>
    </row>
    <row r="2719" spans="1:14" x14ac:dyDescent="0.25">
      <c r="H2719" s="36"/>
      <c r="J2719" s="36"/>
      <c r="N2719" s="36"/>
    </row>
    <row r="2720" spans="1:14" x14ac:dyDescent="0.25">
      <c r="H2720" s="36"/>
      <c r="J2720" s="36"/>
      <c r="N2720" s="36"/>
    </row>
    <row r="2721" spans="8:14" x14ac:dyDescent="0.25">
      <c r="H2721" s="36"/>
      <c r="J2721" s="36"/>
      <c r="N2721" s="36"/>
    </row>
    <row r="2722" spans="8:14" x14ac:dyDescent="0.25">
      <c r="H2722" s="36"/>
      <c r="J2722" s="36"/>
      <c r="N2722" s="36"/>
    </row>
    <row r="2723" spans="8:14" x14ac:dyDescent="0.25">
      <c r="H2723" s="36"/>
      <c r="J2723" s="36"/>
      <c r="N2723" s="36"/>
    </row>
    <row r="2724" spans="8:14" x14ac:dyDescent="0.25">
      <c r="H2724" s="36"/>
      <c r="J2724" s="36"/>
      <c r="N2724" s="36"/>
    </row>
    <row r="2725" spans="8:14" x14ac:dyDescent="0.25">
      <c r="H2725" s="36"/>
      <c r="J2725" s="36"/>
      <c r="N2725" s="36"/>
    </row>
    <row r="2726" spans="8:14" x14ac:dyDescent="0.25">
      <c r="H2726" s="36"/>
      <c r="J2726" s="36"/>
      <c r="N2726" s="36"/>
    </row>
    <row r="2727" spans="8:14" x14ac:dyDescent="0.25">
      <c r="H2727" s="36"/>
      <c r="J2727" s="36"/>
      <c r="N2727" s="36"/>
    </row>
    <row r="2728" spans="8:14" x14ac:dyDescent="0.25">
      <c r="H2728" s="36"/>
      <c r="J2728" s="36"/>
      <c r="N2728" s="36"/>
    </row>
    <row r="2729" spans="8:14" x14ac:dyDescent="0.25">
      <c r="H2729" s="36"/>
      <c r="J2729" s="36"/>
      <c r="N2729" s="36"/>
    </row>
    <row r="2730" spans="8:14" x14ac:dyDescent="0.25">
      <c r="H2730" s="36"/>
      <c r="J2730" s="36"/>
      <c r="N2730" s="36"/>
    </row>
    <row r="2731" spans="8:14" x14ac:dyDescent="0.25">
      <c r="H2731" s="36"/>
      <c r="J2731" s="36"/>
      <c r="N2731" s="36"/>
    </row>
    <row r="2732" spans="8:14" x14ac:dyDescent="0.25">
      <c r="H2732" s="36"/>
      <c r="J2732" s="36"/>
      <c r="K2732" s="36"/>
      <c r="N2732" s="36"/>
    </row>
    <row r="2748" spans="4:14" x14ac:dyDescent="0.25">
      <c r="H2748" s="35">
        <v>48</v>
      </c>
    </row>
    <row r="2749" spans="4:14" x14ac:dyDescent="0.25">
      <c r="D2749" s="84" t="s">
        <v>0</v>
      </c>
      <c r="E2749" s="84"/>
      <c r="F2749" s="84"/>
      <c r="G2749" s="84"/>
      <c r="H2749" s="84"/>
      <c r="I2749" s="84"/>
      <c r="J2749" s="84"/>
      <c r="K2749" s="84"/>
      <c r="L2749" s="84"/>
      <c r="M2749" s="84"/>
      <c r="N2749" s="84"/>
    </row>
    <row r="2751" spans="4:14" x14ac:dyDescent="0.25">
      <c r="D2751" s="84" t="s">
        <v>799</v>
      </c>
      <c r="E2751" s="84"/>
      <c r="F2751" s="84"/>
      <c r="G2751" s="84"/>
      <c r="H2751" s="84"/>
      <c r="I2751" s="84"/>
      <c r="J2751" s="84"/>
      <c r="K2751" s="84"/>
      <c r="L2751" s="84"/>
      <c r="M2751" s="84"/>
      <c r="N2751" s="84"/>
    </row>
    <row r="2753" spans="1:15" x14ac:dyDescent="0.25">
      <c r="D2753" s="84" t="s">
        <v>382</v>
      </c>
      <c r="E2753" s="84"/>
      <c r="F2753" s="84"/>
      <c r="G2753" s="84"/>
      <c r="H2753" s="84"/>
      <c r="I2753" s="84"/>
      <c r="J2753" s="84"/>
      <c r="K2753" s="84"/>
      <c r="L2753" s="84"/>
      <c r="M2753" s="84"/>
      <c r="N2753" s="84"/>
    </row>
    <row r="2754" spans="1:15" x14ac:dyDescent="0.25">
      <c r="E2754" s="84"/>
      <c r="F2754" s="84"/>
      <c r="G2754" s="84"/>
      <c r="H2754" s="84"/>
      <c r="I2754" s="84"/>
      <c r="J2754" s="84"/>
      <c r="K2754" s="84"/>
      <c r="L2754" s="84"/>
      <c r="M2754" s="84"/>
      <c r="N2754" s="84"/>
      <c r="O2754" s="84"/>
    </row>
    <row r="2755" spans="1:15" x14ac:dyDescent="0.25">
      <c r="D2755" s="84" t="s">
        <v>3</v>
      </c>
      <c r="E2755" s="84"/>
      <c r="F2755" s="84"/>
      <c r="G2755" s="84"/>
      <c r="H2755" s="84"/>
      <c r="I2755" s="84"/>
      <c r="J2755" s="84"/>
      <c r="K2755" s="84"/>
      <c r="L2755" s="84"/>
      <c r="M2755" s="84"/>
      <c r="N2755" s="84"/>
    </row>
    <row r="2758" spans="1:15" x14ac:dyDescent="0.25">
      <c r="H2758" s="69">
        <v>2022</v>
      </c>
      <c r="J2758" s="69">
        <v>2023</v>
      </c>
      <c r="K2758" s="69"/>
      <c r="L2758" s="69">
        <v>2023</v>
      </c>
      <c r="N2758" s="69">
        <v>2024</v>
      </c>
    </row>
    <row r="2759" spans="1:15" x14ac:dyDescent="0.25">
      <c r="H2759" s="69" t="s">
        <v>4</v>
      </c>
      <c r="J2759" s="69" t="s">
        <v>5</v>
      </c>
      <c r="K2759" s="69"/>
      <c r="L2759" s="38" t="s">
        <v>4</v>
      </c>
      <c r="M2759" s="84" t="s">
        <v>5</v>
      </c>
      <c r="N2759" s="84"/>
    </row>
    <row r="2760" spans="1:15" x14ac:dyDescent="0.25">
      <c r="J2760" s="69"/>
      <c r="K2760" s="69"/>
      <c r="L2760" s="38"/>
    </row>
    <row r="2762" spans="1:15" x14ac:dyDescent="0.25">
      <c r="D2762" s="35" t="s">
        <v>6</v>
      </c>
      <c r="J2762" s="36"/>
      <c r="K2762" s="36"/>
    </row>
    <row r="2763" spans="1:15" x14ac:dyDescent="0.25">
      <c r="A2763" s="76" t="s">
        <v>800</v>
      </c>
      <c r="B2763" s="35" t="s">
        <v>801</v>
      </c>
      <c r="E2763" s="35" t="s">
        <v>416</v>
      </c>
      <c r="G2763" s="35" t="s">
        <v>9</v>
      </c>
      <c r="H2763" s="66">
        <v>17000</v>
      </c>
      <c r="I2763" s="40" t="s">
        <v>9</v>
      </c>
      <c r="J2763" s="66">
        <v>17000</v>
      </c>
      <c r="K2763" s="35" t="s">
        <v>9</v>
      </c>
      <c r="L2763" s="36">
        <v>14133</v>
      </c>
      <c r="M2763" s="35" t="s">
        <v>9</v>
      </c>
      <c r="N2763" s="36">
        <v>15000</v>
      </c>
    </row>
    <row r="2764" spans="1:15" x14ac:dyDescent="0.25">
      <c r="A2764" s="76" t="s">
        <v>802</v>
      </c>
      <c r="E2764" s="35" t="s">
        <v>70</v>
      </c>
      <c r="H2764" s="67">
        <v>215</v>
      </c>
      <c r="I2764" s="40"/>
      <c r="J2764" s="67">
        <v>300</v>
      </c>
      <c r="L2764" s="43">
        <v>500</v>
      </c>
      <c r="N2764" s="43">
        <v>500</v>
      </c>
    </row>
    <row r="2765" spans="1:15" x14ac:dyDescent="0.25">
      <c r="H2765" s="36"/>
      <c r="J2765" s="36"/>
      <c r="N2765" s="36"/>
    </row>
    <row r="2766" spans="1:15" x14ac:dyDescent="0.25">
      <c r="E2766" s="35" t="s">
        <v>85</v>
      </c>
      <c r="H2766" s="43">
        <f>SUM(H2763:H2765)</f>
        <v>17215</v>
      </c>
      <c r="J2766" s="43">
        <f>SUM(J2763:J2765)</f>
        <v>17300</v>
      </c>
      <c r="L2766" s="43">
        <f>SUM(L2763:L2765)</f>
        <v>14633</v>
      </c>
      <c r="N2766" s="43">
        <f>SUM(N2763:N2765)</f>
        <v>15500</v>
      </c>
    </row>
    <row r="2767" spans="1:15" x14ac:dyDescent="0.25">
      <c r="H2767" s="36"/>
      <c r="J2767" s="36"/>
      <c r="N2767" s="36"/>
    </row>
    <row r="2768" spans="1:15" x14ac:dyDescent="0.25">
      <c r="D2768" s="35" t="s">
        <v>88</v>
      </c>
      <c r="H2768" s="36"/>
      <c r="J2768" s="36"/>
      <c r="N2768" s="36"/>
    </row>
    <row r="2769" spans="1:14" x14ac:dyDescent="0.25">
      <c r="A2769" s="76" t="s">
        <v>803</v>
      </c>
      <c r="E2769" s="35" t="s">
        <v>804</v>
      </c>
      <c r="H2769" s="66">
        <v>9000</v>
      </c>
      <c r="I2769" s="40"/>
      <c r="J2769" s="66">
        <v>14500</v>
      </c>
      <c r="L2769" s="36">
        <v>1200</v>
      </c>
      <c r="N2769" s="36">
        <v>10000</v>
      </c>
    </row>
    <row r="2770" spans="1:14" x14ac:dyDescent="0.25">
      <c r="A2770" s="76" t="s">
        <v>805</v>
      </c>
      <c r="E2770" s="35" t="s">
        <v>806</v>
      </c>
      <c r="H2770" s="66">
        <v>3000</v>
      </c>
      <c r="I2770" s="40"/>
      <c r="J2770" s="66">
        <v>6000</v>
      </c>
      <c r="L2770" s="36">
        <v>3000</v>
      </c>
      <c r="N2770" s="36">
        <v>6000</v>
      </c>
    </row>
    <row r="2771" spans="1:14" x14ac:dyDescent="0.25">
      <c r="A2771" s="76" t="s">
        <v>807</v>
      </c>
      <c r="E2771" s="35" t="s">
        <v>45</v>
      </c>
      <c r="H2771" s="67">
        <v>2000</v>
      </c>
      <c r="I2771" s="40"/>
      <c r="J2771" s="67">
        <v>2000</v>
      </c>
      <c r="L2771" s="43">
        <v>1500</v>
      </c>
      <c r="N2771" s="43">
        <v>2000</v>
      </c>
    </row>
    <row r="2772" spans="1:14" x14ac:dyDescent="0.25">
      <c r="H2772" s="36"/>
      <c r="J2772" s="36"/>
      <c r="N2772" s="36"/>
    </row>
    <row r="2773" spans="1:14" x14ac:dyDescent="0.25">
      <c r="E2773" s="35" t="s">
        <v>11</v>
      </c>
      <c r="H2773" s="36"/>
      <c r="J2773" s="36"/>
      <c r="N2773" s="36"/>
    </row>
    <row r="2774" spans="1:14" x14ac:dyDescent="0.25">
      <c r="E2774" s="35" t="s">
        <v>95</v>
      </c>
      <c r="H2774" s="43">
        <f>SUM(H2769:H2773)</f>
        <v>14000</v>
      </c>
      <c r="J2774" s="43">
        <f>SUM(J2769:J2773)</f>
        <v>22500</v>
      </c>
      <c r="L2774" s="43">
        <f>SUM(L2769:L2773)</f>
        <v>5700</v>
      </c>
      <c r="N2774" s="43">
        <f>SUM(N2769:N2773)</f>
        <v>18000</v>
      </c>
    </row>
    <row r="2775" spans="1:14" x14ac:dyDescent="0.25">
      <c r="H2775" s="36"/>
      <c r="J2775" s="36"/>
      <c r="N2775" s="36"/>
    </row>
    <row r="2776" spans="1:14" x14ac:dyDescent="0.25">
      <c r="F2776" s="35" t="s">
        <v>96</v>
      </c>
      <c r="H2776" s="36"/>
      <c r="J2776" s="36"/>
      <c r="N2776" s="36"/>
    </row>
    <row r="2777" spans="1:14" x14ac:dyDescent="0.25">
      <c r="F2777" s="35" t="s">
        <v>705</v>
      </c>
      <c r="H2777" s="36">
        <f>H2766-H2774</f>
        <v>3215</v>
      </c>
      <c r="J2777" s="36">
        <f>J2766-J2774</f>
        <v>-5200</v>
      </c>
      <c r="L2777" s="36">
        <f>L2766-L2774</f>
        <v>8933</v>
      </c>
      <c r="N2777" s="36">
        <f>N2766-N2774</f>
        <v>-2500</v>
      </c>
    </row>
    <row r="2778" spans="1:14" x14ac:dyDescent="0.25">
      <c r="H2778" s="36"/>
      <c r="J2778" s="36"/>
      <c r="N2778" s="36"/>
    </row>
    <row r="2779" spans="1:14" x14ac:dyDescent="0.25">
      <c r="A2779" s="35" t="s">
        <v>808</v>
      </c>
      <c r="B2779" s="35" t="s">
        <v>809</v>
      </c>
      <c r="D2779" s="35" t="s">
        <v>111</v>
      </c>
      <c r="H2779" s="43">
        <v>45675</v>
      </c>
      <c r="J2779" s="43">
        <f>H2781</f>
        <v>48890</v>
      </c>
      <c r="K2779" s="35" t="s">
        <v>9</v>
      </c>
      <c r="L2779" s="43">
        <f>H2781</f>
        <v>48890</v>
      </c>
      <c r="N2779" s="43">
        <f>L2781</f>
        <v>57823</v>
      </c>
    </row>
    <row r="2780" spans="1:14" x14ac:dyDescent="0.25">
      <c r="H2780" s="36"/>
      <c r="J2780" s="36"/>
      <c r="N2780" s="36"/>
    </row>
    <row r="2781" spans="1:14" ht="13.8" thickBot="1" x14ac:dyDescent="0.3">
      <c r="D2781" s="35" t="s">
        <v>112</v>
      </c>
      <c r="G2781" s="35" t="s">
        <v>9</v>
      </c>
      <c r="H2781" s="48">
        <f>SUM(H2777:H2779)</f>
        <v>48890</v>
      </c>
      <c r="I2781" s="35" t="s">
        <v>9</v>
      </c>
      <c r="J2781" s="48">
        <f>SUM(J2777:J2779)</f>
        <v>43690</v>
      </c>
      <c r="K2781" s="35" t="s">
        <v>9</v>
      </c>
      <c r="L2781" s="48">
        <f>SUM(L2777:L2779)</f>
        <v>57823</v>
      </c>
      <c r="M2781" s="35" t="s">
        <v>9</v>
      </c>
      <c r="N2781" s="48">
        <f>SUM(N2777:N2779)</f>
        <v>55323</v>
      </c>
    </row>
    <row r="2782" spans="1:14" ht="13.8" thickTop="1" x14ac:dyDescent="0.25">
      <c r="H2782" s="36"/>
      <c r="J2782" s="36"/>
      <c r="N2782" s="36"/>
    </row>
    <row r="2783" spans="1:14" x14ac:dyDescent="0.25">
      <c r="H2783" s="36"/>
      <c r="J2783" s="36"/>
      <c r="N2783" s="36"/>
    </row>
    <row r="2784" spans="1:14" x14ac:dyDescent="0.25">
      <c r="H2784" s="36"/>
      <c r="J2784" s="36"/>
      <c r="N2784" s="36"/>
    </row>
    <row r="2785" spans="8:14" x14ac:dyDescent="0.25">
      <c r="H2785" s="36"/>
      <c r="J2785" s="36"/>
      <c r="N2785" s="36"/>
    </row>
    <row r="2786" spans="8:14" x14ac:dyDescent="0.25">
      <c r="H2786" s="36"/>
      <c r="J2786" s="36"/>
      <c r="N2786" s="36"/>
    </row>
    <row r="2787" spans="8:14" x14ac:dyDescent="0.25">
      <c r="H2787" s="36"/>
      <c r="J2787" s="36"/>
      <c r="N2787" s="36"/>
    </row>
    <row r="2788" spans="8:14" x14ac:dyDescent="0.25">
      <c r="H2788" s="36"/>
      <c r="J2788" s="36"/>
      <c r="N2788" s="36"/>
    </row>
    <row r="2789" spans="8:14" x14ac:dyDescent="0.25">
      <c r="H2789" s="36"/>
      <c r="J2789" s="36"/>
      <c r="N2789" s="36"/>
    </row>
    <row r="2790" spans="8:14" x14ac:dyDescent="0.25">
      <c r="H2790" s="36"/>
      <c r="J2790" s="36"/>
      <c r="N2790" s="36"/>
    </row>
    <row r="2791" spans="8:14" x14ac:dyDescent="0.25">
      <c r="H2791" s="36"/>
      <c r="J2791" s="36"/>
      <c r="N2791" s="36"/>
    </row>
    <row r="2792" spans="8:14" x14ac:dyDescent="0.25">
      <c r="H2792" s="36"/>
      <c r="J2792" s="36"/>
      <c r="N2792" s="36"/>
    </row>
    <row r="2793" spans="8:14" x14ac:dyDescent="0.25">
      <c r="H2793" s="36"/>
      <c r="J2793" s="36"/>
      <c r="N2793" s="36"/>
    </row>
    <row r="2794" spans="8:14" x14ac:dyDescent="0.25">
      <c r="H2794" s="36"/>
      <c r="J2794" s="36"/>
      <c r="N2794" s="36"/>
    </row>
    <row r="2795" spans="8:14" x14ac:dyDescent="0.25">
      <c r="H2795" s="36"/>
      <c r="J2795" s="36"/>
      <c r="N2795" s="36"/>
    </row>
    <row r="2796" spans="8:14" x14ac:dyDescent="0.25">
      <c r="H2796" s="36"/>
      <c r="J2796" s="36"/>
      <c r="N2796" s="36"/>
    </row>
    <row r="2797" spans="8:14" x14ac:dyDescent="0.25">
      <c r="H2797" s="36"/>
      <c r="J2797" s="36"/>
      <c r="N2797" s="36"/>
    </row>
    <row r="2798" spans="8:14" x14ac:dyDescent="0.25">
      <c r="H2798" s="36"/>
      <c r="J2798" s="36"/>
      <c r="N2798" s="36"/>
    </row>
    <row r="2799" spans="8:14" x14ac:dyDescent="0.25">
      <c r="H2799" s="36"/>
      <c r="J2799" s="36"/>
      <c r="N2799" s="36"/>
    </row>
    <row r="2800" spans="8:14" x14ac:dyDescent="0.25">
      <c r="H2800" s="36"/>
      <c r="J2800" s="36"/>
      <c r="N2800" s="36"/>
    </row>
    <row r="2801" spans="4:14" x14ac:dyDescent="0.25">
      <c r="H2801" s="36"/>
      <c r="J2801" s="36"/>
      <c r="N2801" s="36"/>
    </row>
    <row r="2802" spans="4:14" x14ac:dyDescent="0.25">
      <c r="H2802" s="36"/>
      <c r="J2802" s="36"/>
      <c r="N2802" s="36"/>
    </row>
    <row r="2803" spans="4:14" x14ac:dyDescent="0.25">
      <c r="H2803" s="36"/>
      <c r="J2803" s="36"/>
      <c r="N2803" s="36"/>
    </row>
    <row r="2804" spans="4:14" x14ac:dyDescent="0.25">
      <c r="H2804" s="36"/>
      <c r="J2804" s="36"/>
      <c r="N2804" s="36"/>
    </row>
    <row r="2805" spans="4:14" x14ac:dyDescent="0.25">
      <c r="H2805" s="36"/>
      <c r="J2805" s="36"/>
      <c r="N2805" s="36"/>
    </row>
    <row r="2806" spans="4:14" x14ac:dyDescent="0.25">
      <c r="H2806" s="36"/>
      <c r="J2806" s="36"/>
      <c r="N2806" s="36"/>
    </row>
    <row r="2807" spans="4:14" x14ac:dyDescent="0.25">
      <c r="H2807" s="36"/>
      <c r="J2807" s="36"/>
      <c r="N2807" s="36"/>
    </row>
    <row r="2808" spans="4:14" x14ac:dyDescent="0.25">
      <c r="H2808" s="36"/>
      <c r="J2808" s="36"/>
      <c r="N2808" s="36"/>
    </row>
    <row r="2809" spans="4:14" x14ac:dyDescent="0.25">
      <c r="H2809" s="36"/>
      <c r="J2809" s="36"/>
      <c r="N2809" s="36"/>
    </row>
    <row r="2810" spans="4:14" x14ac:dyDescent="0.25">
      <c r="H2810" s="36"/>
      <c r="J2810" s="36"/>
      <c r="N2810" s="36"/>
    </row>
    <row r="2811" spans="4:14" x14ac:dyDescent="0.25">
      <c r="H2811" s="36"/>
      <c r="J2811" s="36"/>
      <c r="N2811" s="36"/>
    </row>
    <row r="2812" spans="4:14" x14ac:dyDescent="0.25">
      <c r="H2812" s="36"/>
      <c r="J2812" s="36"/>
      <c r="N2812" s="36"/>
    </row>
    <row r="2813" spans="4:14" x14ac:dyDescent="0.25">
      <c r="H2813" s="36"/>
      <c r="J2813" s="36"/>
      <c r="N2813" s="36"/>
    </row>
    <row r="2814" spans="4:14" x14ac:dyDescent="0.25">
      <c r="D2814" s="84">
        <v>49</v>
      </c>
      <c r="E2814" s="84"/>
      <c r="F2814" s="84"/>
      <c r="G2814" s="84"/>
      <c r="H2814" s="84"/>
      <c r="I2814" s="84"/>
      <c r="J2814" s="84"/>
      <c r="K2814" s="84"/>
      <c r="L2814" s="84"/>
      <c r="M2814" s="84"/>
      <c r="N2814" s="84"/>
    </row>
    <row r="2815" spans="4:14" x14ac:dyDescent="0.25">
      <c r="D2815" s="84" t="s">
        <v>0</v>
      </c>
      <c r="E2815" s="84"/>
      <c r="F2815" s="84"/>
      <c r="G2815" s="84"/>
      <c r="H2815" s="84"/>
      <c r="I2815" s="84"/>
      <c r="J2815" s="84"/>
      <c r="K2815" s="84"/>
      <c r="L2815" s="84"/>
      <c r="M2815" s="84"/>
      <c r="N2815" s="84"/>
    </row>
    <row r="2817" spans="1:14" x14ac:dyDescent="0.25">
      <c r="D2817" s="84" t="s">
        <v>810</v>
      </c>
      <c r="E2817" s="84"/>
      <c r="F2817" s="84"/>
      <c r="G2817" s="84"/>
      <c r="H2817" s="84"/>
      <c r="I2817" s="84"/>
      <c r="J2817" s="84"/>
      <c r="K2817" s="84"/>
      <c r="L2817" s="84"/>
      <c r="M2817" s="84"/>
      <c r="N2817" s="84"/>
    </row>
    <row r="2819" spans="1:14" x14ac:dyDescent="0.25">
      <c r="D2819" s="84" t="s">
        <v>382</v>
      </c>
      <c r="E2819" s="84"/>
      <c r="F2819" s="84"/>
      <c r="G2819" s="84"/>
      <c r="H2819" s="84"/>
      <c r="I2819" s="84"/>
      <c r="J2819" s="84"/>
      <c r="K2819" s="84"/>
      <c r="L2819" s="84"/>
      <c r="M2819" s="84"/>
      <c r="N2819" s="84"/>
    </row>
    <row r="2821" spans="1:14" x14ac:dyDescent="0.25">
      <c r="D2821" s="84" t="s">
        <v>3</v>
      </c>
      <c r="E2821" s="84"/>
      <c r="F2821" s="84"/>
      <c r="G2821" s="84"/>
      <c r="H2821" s="84"/>
      <c r="I2821" s="84"/>
      <c r="J2821" s="84"/>
      <c r="K2821" s="84"/>
      <c r="L2821" s="84"/>
      <c r="M2821" s="84"/>
      <c r="N2821" s="84"/>
    </row>
    <row r="2824" spans="1:14" x14ac:dyDescent="0.25">
      <c r="H2824" s="69">
        <v>2022</v>
      </c>
      <c r="J2824" s="69">
        <v>2023</v>
      </c>
      <c r="K2824" s="69"/>
      <c r="L2824" s="37">
        <v>2023</v>
      </c>
      <c r="N2824" s="69">
        <v>2024</v>
      </c>
    </row>
    <row r="2825" spans="1:14" x14ac:dyDescent="0.25">
      <c r="H2825" s="69" t="s">
        <v>4</v>
      </c>
      <c r="J2825" s="69" t="s">
        <v>5</v>
      </c>
      <c r="K2825" s="69"/>
      <c r="L2825" s="38" t="s">
        <v>4</v>
      </c>
      <c r="M2825" s="84" t="s">
        <v>5</v>
      </c>
      <c r="N2825" s="84"/>
    </row>
    <row r="2826" spans="1:14" x14ac:dyDescent="0.25">
      <c r="J2826" s="69"/>
      <c r="K2826" s="69"/>
      <c r="L2826" s="38"/>
    </row>
    <row r="2828" spans="1:14" x14ac:dyDescent="0.25">
      <c r="D2828" s="35" t="s">
        <v>6</v>
      </c>
      <c r="H2828" s="36"/>
      <c r="J2828" s="36"/>
      <c r="K2828" s="36"/>
    </row>
    <row r="2829" spans="1:14" x14ac:dyDescent="0.25">
      <c r="A2829" s="35" t="s">
        <v>811</v>
      </c>
      <c r="E2829" s="35" t="s">
        <v>812</v>
      </c>
      <c r="G2829" s="35" t="s">
        <v>9</v>
      </c>
      <c r="H2829" s="67">
        <v>3000</v>
      </c>
      <c r="I2829" s="35" t="s">
        <v>9</v>
      </c>
      <c r="J2829" s="67">
        <v>3000</v>
      </c>
      <c r="K2829" s="35" t="s">
        <v>9</v>
      </c>
      <c r="L2829" s="43">
        <v>3000</v>
      </c>
      <c r="M2829" s="35" t="s">
        <v>9</v>
      </c>
      <c r="N2829" s="43">
        <v>3000</v>
      </c>
    </row>
    <row r="2830" spans="1:14" x14ac:dyDescent="0.25">
      <c r="H2830" s="36"/>
      <c r="J2830" s="36"/>
      <c r="N2830" s="36"/>
    </row>
    <row r="2831" spans="1:14" x14ac:dyDescent="0.25">
      <c r="E2831" s="35" t="s">
        <v>85</v>
      </c>
      <c r="H2831" s="43">
        <f>SUM(H2829:H2830)</f>
        <v>3000</v>
      </c>
      <c r="J2831" s="43">
        <f>SUM(J2829:J2830)</f>
        <v>3000</v>
      </c>
      <c r="L2831" s="43">
        <f>SUM(L2829:L2830)</f>
        <v>3000</v>
      </c>
      <c r="N2831" s="43">
        <f>SUM(N2829:N2830)</f>
        <v>3000</v>
      </c>
    </row>
    <row r="2832" spans="1:14" x14ac:dyDescent="0.25">
      <c r="H2832" s="36"/>
      <c r="J2832" s="36"/>
      <c r="N2832" s="36"/>
    </row>
    <row r="2833" spans="1:14" x14ac:dyDescent="0.25">
      <c r="D2833" s="35" t="s">
        <v>88</v>
      </c>
      <c r="H2833" s="36"/>
      <c r="J2833" s="36"/>
      <c r="N2833" s="36"/>
    </row>
    <row r="2834" spans="1:14" x14ac:dyDescent="0.25">
      <c r="A2834" s="35" t="s">
        <v>813</v>
      </c>
      <c r="E2834" s="35" t="s">
        <v>207</v>
      </c>
      <c r="H2834" s="67">
        <v>3000</v>
      </c>
      <c r="J2834" s="67">
        <v>3000</v>
      </c>
      <c r="L2834" s="43">
        <v>3000</v>
      </c>
      <c r="N2834" s="43">
        <v>3000</v>
      </c>
    </row>
    <row r="2835" spans="1:14" x14ac:dyDescent="0.25">
      <c r="H2835" s="36"/>
      <c r="J2835" s="36"/>
      <c r="N2835" s="36"/>
    </row>
    <row r="2836" spans="1:14" x14ac:dyDescent="0.25">
      <c r="E2836" s="35" t="s">
        <v>95</v>
      </c>
      <c r="H2836" s="43">
        <f>SUM(H2834:H2835)</f>
        <v>3000</v>
      </c>
      <c r="J2836" s="43">
        <f>SUM(J2834:J2835)</f>
        <v>3000</v>
      </c>
      <c r="L2836" s="43">
        <f>SUM(L2834:L2835)</f>
        <v>3000</v>
      </c>
      <c r="N2836" s="43">
        <f>SUM(N2834:N2835)</f>
        <v>3000</v>
      </c>
    </row>
    <row r="2837" spans="1:14" x14ac:dyDescent="0.25">
      <c r="H2837" s="36"/>
      <c r="J2837" s="36"/>
      <c r="N2837" s="36"/>
    </row>
    <row r="2838" spans="1:14" x14ac:dyDescent="0.25">
      <c r="F2838" s="35" t="s">
        <v>96</v>
      </c>
      <c r="H2838" s="36"/>
      <c r="J2838" s="36"/>
      <c r="N2838" s="36"/>
    </row>
    <row r="2839" spans="1:14" x14ac:dyDescent="0.25">
      <c r="F2839" s="35" t="s">
        <v>705</v>
      </c>
      <c r="H2839" s="36">
        <f>H2831-H2836</f>
        <v>0</v>
      </c>
      <c r="J2839" s="36">
        <f>J2831-J2836</f>
        <v>0</v>
      </c>
      <c r="L2839" s="36">
        <f>L2831-L2836</f>
        <v>0</v>
      </c>
      <c r="N2839" s="36">
        <f>N2831-N2836</f>
        <v>0</v>
      </c>
    </row>
    <row r="2840" spans="1:14" x14ac:dyDescent="0.25">
      <c r="H2840" s="36"/>
      <c r="J2840" s="36"/>
      <c r="N2840" s="36"/>
    </row>
    <row r="2841" spans="1:14" x14ac:dyDescent="0.25">
      <c r="A2841" s="35" t="s">
        <v>814</v>
      </c>
      <c r="D2841" s="35" t="s">
        <v>111</v>
      </c>
      <c r="H2841" s="43">
        <v>5567</v>
      </c>
      <c r="J2841" s="43">
        <f>H2843</f>
        <v>5567</v>
      </c>
      <c r="L2841" s="43">
        <f>H2843</f>
        <v>5567</v>
      </c>
      <c r="N2841" s="43">
        <f>L2843</f>
        <v>5567</v>
      </c>
    </row>
    <row r="2842" spans="1:14" x14ac:dyDescent="0.25">
      <c r="H2842" s="36"/>
      <c r="J2842" s="36"/>
      <c r="N2842" s="36"/>
    </row>
    <row r="2843" spans="1:14" ht="13.8" thickBot="1" x14ac:dyDescent="0.3">
      <c r="D2843" s="35" t="s">
        <v>112</v>
      </c>
      <c r="G2843" s="35" t="s">
        <v>9</v>
      </c>
      <c r="H2843" s="48">
        <f>SUM(H2839:H2841)</f>
        <v>5567</v>
      </c>
      <c r="I2843" s="35" t="s">
        <v>9</v>
      </c>
      <c r="J2843" s="48">
        <f>SUM(J2839:J2841)</f>
        <v>5567</v>
      </c>
      <c r="K2843" s="35" t="s">
        <v>9</v>
      </c>
      <c r="L2843" s="48">
        <f>SUM(L2839:L2841)</f>
        <v>5567</v>
      </c>
      <c r="M2843" s="35" t="s">
        <v>9</v>
      </c>
      <c r="N2843" s="48">
        <f>SUM(N2839:N2841)</f>
        <v>5567</v>
      </c>
    </row>
    <row r="2844" spans="1:14" ht="13.8" thickTop="1" x14ac:dyDescent="0.25">
      <c r="H2844" s="36"/>
      <c r="J2844" s="36"/>
      <c r="N2844" s="36"/>
    </row>
    <row r="2845" spans="1:14" x14ac:dyDescent="0.25">
      <c r="H2845" s="36"/>
      <c r="J2845" s="36"/>
      <c r="N2845" s="36"/>
    </row>
    <row r="2846" spans="1:14" x14ac:dyDescent="0.25">
      <c r="H2846" s="36"/>
      <c r="J2846" s="36"/>
      <c r="N2846" s="36"/>
    </row>
    <row r="2847" spans="1:14" x14ac:dyDescent="0.25">
      <c r="H2847" s="36"/>
      <c r="J2847" s="36"/>
      <c r="N2847" s="36"/>
    </row>
    <row r="2848" spans="1:14" x14ac:dyDescent="0.25">
      <c r="H2848" s="36"/>
      <c r="J2848" s="36"/>
      <c r="N2848" s="36"/>
    </row>
    <row r="2849" spans="8:14" x14ac:dyDescent="0.25">
      <c r="H2849" s="36"/>
      <c r="J2849" s="36"/>
      <c r="N2849" s="36"/>
    </row>
    <row r="2850" spans="8:14" x14ac:dyDescent="0.25">
      <c r="H2850" s="36"/>
      <c r="J2850" s="36"/>
      <c r="N2850" s="36"/>
    </row>
    <row r="2851" spans="8:14" x14ac:dyDescent="0.25">
      <c r="H2851" s="36"/>
      <c r="J2851" s="36"/>
      <c r="N2851" s="36"/>
    </row>
    <row r="2852" spans="8:14" x14ac:dyDescent="0.25">
      <c r="H2852" s="36"/>
      <c r="J2852" s="36"/>
      <c r="N2852" s="36"/>
    </row>
    <row r="2853" spans="8:14" x14ac:dyDescent="0.25">
      <c r="H2853" s="36"/>
      <c r="J2853" s="36"/>
      <c r="N2853" s="36"/>
    </row>
    <row r="2854" spans="8:14" x14ac:dyDescent="0.25">
      <c r="H2854" s="36"/>
      <c r="J2854" s="36"/>
      <c r="N2854" s="36"/>
    </row>
    <row r="2855" spans="8:14" x14ac:dyDescent="0.25">
      <c r="H2855" s="36"/>
      <c r="J2855" s="36"/>
      <c r="N2855" s="36"/>
    </row>
    <row r="2856" spans="8:14" x14ac:dyDescent="0.25">
      <c r="H2856" s="36"/>
      <c r="J2856" s="36"/>
      <c r="N2856" s="36"/>
    </row>
    <row r="2857" spans="8:14" x14ac:dyDescent="0.25">
      <c r="H2857" s="36"/>
      <c r="J2857" s="36"/>
      <c r="N2857" s="36"/>
    </row>
    <row r="2858" spans="8:14" x14ac:dyDescent="0.25">
      <c r="H2858" s="36"/>
      <c r="J2858" s="36"/>
      <c r="N2858" s="36"/>
    </row>
    <row r="2859" spans="8:14" x14ac:dyDescent="0.25">
      <c r="H2859" s="36"/>
      <c r="J2859" s="36"/>
      <c r="N2859" s="36"/>
    </row>
    <row r="2860" spans="8:14" x14ac:dyDescent="0.25">
      <c r="H2860" s="36"/>
      <c r="J2860" s="36"/>
      <c r="N2860" s="36"/>
    </row>
    <row r="2861" spans="8:14" x14ac:dyDescent="0.25">
      <c r="H2861" s="36"/>
      <c r="J2861" s="36"/>
      <c r="N2861" s="36"/>
    </row>
    <row r="2862" spans="8:14" x14ac:dyDescent="0.25">
      <c r="H2862" s="36"/>
      <c r="J2862" s="36"/>
      <c r="N2862" s="36"/>
    </row>
    <row r="2863" spans="8:14" x14ac:dyDescent="0.25">
      <c r="H2863" s="36"/>
      <c r="J2863" s="36"/>
      <c r="N2863" s="36"/>
    </row>
    <row r="2864" spans="8:14" x14ac:dyDescent="0.25">
      <c r="H2864" s="36"/>
      <c r="J2864" s="36"/>
      <c r="N2864" s="36"/>
    </row>
    <row r="2865" spans="4:14" x14ac:dyDescent="0.25">
      <c r="H2865" s="36"/>
      <c r="J2865" s="36"/>
      <c r="N2865" s="36"/>
    </row>
    <row r="2866" spans="4:14" x14ac:dyDescent="0.25">
      <c r="H2866" s="36"/>
      <c r="J2866" s="36"/>
      <c r="N2866" s="36"/>
    </row>
    <row r="2867" spans="4:14" x14ac:dyDescent="0.25">
      <c r="H2867" s="36"/>
      <c r="J2867" s="36"/>
      <c r="N2867" s="36"/>
    </row>
    <row r="2868" spans="4:14" x14ac:dyDescent="0.25">
      <c r="H2868" s="36"/>
      <c r="J2868" s="36"/>
      <c r="N2868" s="36"/>
    </row>
    <row r="2869" spans="4:14" x14ac:dyDescent="0.25">
      <c r="H2869" s="36"/>
      <c r="J2869" s="36"/>
      <c r="N2869" s="36"/>
    </row>
    <row r="2870" spans="4:14" x14ac:dyDescent="0.25">
      <c r="H2870" s="36"/>
      <c r="J2870" s="36"/>
      <c r="N2870" s="36"/>
    </row>
    <row r="2871" spans="4:14" x14ac:dyDescent="0.25">
      <c r="H2871" s="36"/>
      <c r="J2871" s="36"/>
      <c r="N2871" s="36"/>
    </row>
    <row r="2872" spans="4:14" x14ac:dyDescent="0.25">
      <c r="H2872" s="36"/>
      <c r="J2872" s="36"/>
      <c r="N2872" s="36"/>
    </row>
    <row r="2873" spans="4:14" x14ac:dyDescent="0.25">
      <c r="H2873" s="36"/>
      <c r="J2873" s="36"/>
      <c r="N2873" s="36"/>
    </row>
    <row r="2874" spans="4:14" x14ac:dyDescent="0.25">
      <c r="H2874" s="36"/>
      <c r="J2874" s="36"/>
      <c r="N2874" s="36"/>
    </row>
    <row r="2875" spans="4:14" x14ac:dyDescent="0.25">
      <c r="H2875" s="36"/>
      <c r="J2875" s="36"/>
      <c r="N2875" s="36"/>
    </row>
    <row r="2876" spans="4:14" x14ac:dyDescent="0.25">
      <c r="H2876" s="36"/>
      <c r="J2876" s="36"/>
      <c r="N2876" s="36"/>
    </row>
    <row r="2877" spans="4:14" x14ac:dyDescent="0.25">
      <c r="H2877" s="36"/>
      <c r="J2877" s="36"/>
      <c r="N2877" s="36"/>
    </row>
    <row r="2878" spans="4:14" x14ac:dyDescent="0.25">
      <c r="H2878" s="36"/>
      <c r="J2878" s="36"/>
      <c r="N2878" s="36"/>
    </row>
    <row r="2879" spans="4:14" x14ac:dyDescent="0.25">
      <c r="H2879" s="36"/>
      <c r="J2879" s="36"/>
      <c r="N2879" s="36"/>
    </row>
    <row r="2880" spans="4:14" x14ac:dyDescent="0.25">
      <c r="D2880" s="84">
        <v>50</v>
      </c>
      <c r="E2880" s="84"/>
      <c r="F2880" s="84"/>
      <c r="G2880" s="84"/>
      <c r="H2880" s="84"/>
      <c r="I2880" s="84"/>
      <c r="J2880" s="84"/>
      <c r="K2880" s="84"/>
      <c r="L2880" s="84"/>
      <c r="M2880" s="84"/>
      <c r="N2880" s="84"/>
    </row>
    <row r="2881" spans="1:14" x14ac:dyDescent="0.25">
      <c r="D2881" s="84" t="s">
        <v>0</v>
      </c>
      <c r="E2881" s="84"/>
      <c r="F2881" s="84"/>
      <c r="G2881" s="84"/>
      <c r="H2881" s="84"/>
      <c r="I2881" s="84"/>
      <c r="J2881" s="84"/>
      <c r="K2881" s="84"/>
      <c r="L2881" s="84"/>
      <c r="M2881" s="84"/>
      <c r="N2881" s="84"/>
    </row>
    <row r="2883" spans="1:14" x14ac:dyDescent="0.25">
      <c r="D2883" s="84" t="s">
        <v>815</v>
      </c>
      <c r="E2883" s="84"/>
      <c r="F2883" s="84"/>
      <c r="G2883" s="84"/>
      <c r="H2883" s="84"/>
      <c r="I2883" s="84"/>
      <c r="J2883" s="84"/>
      <c r="K2883" s="84"/>
      <c r="L2883" s="84"/>
      <c r="M2883" s="84"/>
      <c r="N2883" s="84"/>
    </row>
    <row r="2885" spans="1:14" x14ac:dyDescent="0.25">
      <c r="D2885" s="84" t="s">
        <v>382</v>
      </c>
      <c r="E2885" s="84"/>
      <c r="F2885" s="84"/>
      <c r="G2885" s="84"/>
      <c r="H2885" s="84"/>
      <c r="I2885" s="84"/>
      <c r="J2885" s="84"/>
      <c r="K2885" s="84"/>
      <c r="L2885" s="84"/>
      <c r="M2885" s="84"/>
      <c r="N2885" s="84"/>
    </row>
    <row r="2887" spans="1:14" x14ac:dyDescent="0.25">
      <c r="D2887" s="84" t="s">
        <v>3</v>
      </c>
      <c r="E2887" s="84"/>
      <c r="F2887" s="84"/>
      <c r="G2887" s="84"/>
      <c r="H2887" s="84"/>
      <c r="I2887" s="84"/>
      <c r="J2887" s="84"/>
      <c r="K2887" s="84"/>
      <c r="L2887" s="84"/>
      <c r="M2887" s="84"/>
      <c r="N2887" s="84"/>
    </row>
    <row r="2890" spans="1:14" x14ac:dyDescent="0.25">
      <c r="H2890" s="69">
        <v>2022</v>
      </c>
      <c r="J2890" s="69">
        <v>2023</v>
      </c>
      <c r="K2890" s="69"/>
      <c r="L2890" s="37">
        <v>2023</v>
      </c>
      <c r="N2890" s="69">
        <v>2024</v>
      </c>
    </row>
    <row r="2891" spans="1:14" x14ac:dyDescent="0.25">
      <c r="H2891" s="69" t="s">
        <v>4</v>
      </c>
      <c r="J2891" s="69" t="s">
        <v>5</v>
      </c>
      <c r="K2891" s="69"/>
      <c r="L2891" s="38" t="s">
        <v>4</v>
      </c>
      <c r="M2891" s="84" t="s">
        <v>5</v>
      </c>
      <c r="N2891" s="84"/>
    </row>
    <row r="2892" spans="1:14" x14ac:dyDescent="0.25">
      <c r="J2892" s="69"/>
      <c r="K2892" s="69"/>
      <c r="L2892" s="38"/>
    </row>
    <row r="2894" spans="1:14" x14ac:dyDescent="0.25">
      <c r="D2894" s="35" t="s">
        <v>6</v>
      </c>
      <c r="J2894" s="36"/>
      <c r="K2894" s="36"/>
    </row>
    <row r="2895" spans="1:14" x14ac:dyDescent="0.25">
      <c r="A2895" s="76" t="s">
        <v>816</v>
      </c>
      <c r="E2895" s="35" t="s">
        <v>416</v>
      </c>
      <c r="G2895" s="35" t="s">
        <v>9</v>
      </c>
      <c r="H2895" s="67">
        <v>3500</v>
      </c>
      <c r="I2895" s="40" t="s">
        <v>9</v>
      </c>
      <c r="J2895" s="67">
        <v>3500</v>
      </c>
      <c r="K2895" s="35" t="s">
        <v>9</v>
      </c>
      <c r="L2895" s="43">
        <v>3500</v>
      </c>
      <c r="M2895" s="35" t="s">
        <v>9</v>
      </c>
      <c r="N2895" s="43">
        <v>3500</v>
      </c>
    </row>
    <row r="2896" spans="1:14" x14ac:dyDescent="0.25">
      <c r="H2896" s="36"/>
      <c r="J2896" s="36"/>
      <c r="N2896" s="36"/>
    </row>
    <row r="2897" spans="1:14" x14ac:dyDescent="0.25">
      <c r="E2897" s="35" t="s">
        <v>85</v>
      </c>
      <c r="H2897" s="43">
        <f>SUM(H2895:H2896)</f>
        <v>3500</v>
      </c>
      <c r="J2897" s="43">
        <f>SUM(J2895:J2896)</f>
        <v>3500</v>
      </c>
      <c r="L2897" s="43">
        <f>SUM(L2895:L2896)</f>
        <v>3500</v>
      </c>
      <c r="N2897" s="43">
        <f>SUM(N2895:N2896)</f>
        <v>3500</v>
      </c>
    </row>
    <row r="2898" spans="1:14" x14ac:dyDescent="0.25">
      <c r="H2898" s="36"/>
      <c r="J2898" s="36"/>
      <c r="N2898" s="36"/>
    </row>
    <row r="2899" spans="1:14" x14ac:dyDescent="0.25">
      <c r="D2899" s="35" t="s">
        <v>88</v>
      </c>
      <c r="H2899" s="36"/>
      <c r="J2899" s="36"/>
      <c r="N2899" s="36"/>
    </row>
    <row r="2900" spans="1:14" x14ac:dyDescent="0.25">
      <c r="E2900" s="35" t="s">
        <v>384</v>
      </c>
      <c r="H2900" s="66">
        <v>0</v>
      </c>
      <c r="I2900" s="40"/>
      <c r="J2900" s="66">
        <v>0</v>
      </c>
      <c r="K2900" s="35" t="s">
        <v>9</v>
      </c>
      <c r="L2900" s="36">
        <v>0</v>
      </c>
      <c r="N2900" s="36">
        <v>0</v>
      </c>
    </row>
    <row r="2901" spans="1:14" x14ac:dyDescent="0.25">
      <c r="A2901" s="76" t="s">
        <v>817</v>
      </c>
      <c r="E2901" s="35" t="s">
        <v>207</v>
      </c>
      <c r="H2901" s="67">
        <v>0</v>
      </c>
      <c r="I2901" s="40"/>
      <c r="J2901" s="67">
        <v>17967</v>
      </c>
      <c r="K2901" s="35" t="s">
        <v>9</v>
      </c>
      <c r="L2901" s="43">
        <v>0</v>
      </c>
      <c r="N2901" s="43">
        <v>0</v>
      </c>
    </row>
    <row r="2902" spans="1:14" x14ac:dyDescent="0.25">
      <c r="H2902" s="36"/>
      <c r="J2902" s="36"/>
      <c r="N2902" s="36"/>
    </row>
    <row r="2903" spans="1:14" x14ac:dyDescent="0.25">
      <c r="E2903" s="35" t="s">
        <v>95</v>
      </c>
      <c r="H2903" s="43">
        <f>SUM(H2900:H2902)</f>
        <v>0</v>
      </c>
      <c r="J2903" s="43">
        <f>SUM(J2900:J2902)</f>
        <v>17967</v>
      </c>
      <c r="L2903" s="43">
        <f>SUM(L2901:L2902)</f>
        <v>0</v>
      </c>
      <c r="N2903" s="43">
        <f>SUM(N2900:N2902)</f>
        <v>0</v>
      </c>
    </row>
    <row r="2904" spans="1:14" x14ac:dyDescent="0.25">
      <c r="H2904" s="36"/>
      <c r="J2904" s="36"/>
      <c r="N2904" s="36"/>
    </row>
    <row r="2905" spans="1:14" x14ac:dyDescent="0.25">
      <c r="F2905" s="35" t="s">
        <v>96</v>
      </c>
      <c r="H2905" s="36"/>
      <c r="J2905" s="36"/>
      <c r="N2905" s="36"/>
    </row>
    <row r="2906" spans="1:14" x14ac:dyDescent="0.25">
      <c r="F2906" s="35" t="s">
        <v>705</v>
      </c>
      <c r="H2906" s="36">
        <f>H2897-H2903</f>
        <v>3500</v>
      </c>
      <c r="J2906" s="36">
        <f>J2897-J2903</f>
        <v>-14467</v>
      </c>
      <c r="L2906" s="36">
        <f>L2897-L2903</f>
        <v>3500</v>
      </c>
      <c r="N2906" s="36">
        <f>N2897-N2903</f>
        <v>3500</v>
      </c>
    </row>
    <row r="2907" spans="1:14" x14ac:dyDescent="0.25">
      <c r="H2907" s="36"/>
      <c r="J2907" s="36"/>
      <c r="N2907" s="36"/>
    </row>
    <row r="2908" spans="1:14" x14ac:dyDescent="0.25">
      <c r="A2908" s="35" t="s">
        <v>818</v>
      </c>
      <c r="D2908" s="35" t="s">
        <v>111</v>
      </c>
      <c r="H2908" s="67">
        <v>7536</v>
      </c>
      <c r="J2908" s="67">
        <f>H2910</f>
        <v>11036</v>
      </c>
      <c r="L2908" s="43">
        <f>H2910</f>
        <v>11036</v>
      </c>
      <c r="N2908" s="43">
        <f>L2910</f>
        <v>14536</v>
      </c>
    </row>
    <row r="2909" spans="1:14" x14ac:dyDescent="0.25">
      <c r="H2909" s="36"/>
      <c r="J2909" s="36"/>
      <c r="N2909" s="36"/>
    </row>
    <row r="2910" spans="1:14" ht="13.8" thickBot="1" x14ac:dyDescent="0.3">
      <c r="D2910" s="35" t="s">
        <v>112</v>
      </c>
      <c r="G2910" s="35" t="s">
        <v>9</v>
      </c>
      <c r="H2910" s="48">
        <f>SUM(H2906:H2908)</f>
        <v>11036</v>
      </c>
      <c r="I2910" s="35" t="s">
        <v>9</v>
      </c>
      <c r="J2910" s="48">
        <f>SUM(J2906:J2908)</f>
        <v>-3431</v>
      </c>
      <c r="K2910" s="35" t="s">
        <v>9</v>
      </c>
      <c r="L2910" s="48">
        <f>SUM(L2906:L2908)</f>
        <v>14536</v>
      </c>
      <c r="M2910" s="35" t="s">
        <v>9</v>
      </c>
      <c r="N2910" s="48">
        <f>SUM(N2906:N2908)</f>
        <v>18036</v>
      </c>
    </row>
    <row r="2911" spans="1:14" ht="13.8" thickTop="1" x14ac:dyDescent="0.25"/>
    <row r="2919" spans="4:14" x14ac:dyDescent="0.25">
      <c r="D2919" s="35" t="s">
        <v>819</v>
      </c>
    </row>
    <row r="2920" spans="4:14" x14ac:dyDescent="0.25">
      <c r="D2920" s="35" t="s">
        <v>820</v>
      </c>
    </row>
    <row r="2921" spans="4:14" x14ac:dyDescent="0.25">
      <c r="D2921" s="35" t="s">
        <v>382</v>
      </c>
    </row>
    <row r="2922" spans="4:14" x14ac:dyDescent="0.25">
      <c r="E2922" s="35" t="s">
        <v>821</v>
      </c>
    </row>
    <row r="2923" spans="4:14" x14ac:dyDescent="0.25">
      <c r="H2923" s="35">
        <v>2022</v>
      </c>
      <c r="J2923" s="35">
        <v>2023</v>
      </c>
      <c r="L2923" s="36">
        <v>2023</v>
      </c>
      <c r="N2923" s="35">
        <v>2024</v>
      </c>
    </row>
    <row r="2924" spans="4:14" x14ac:dyDescent="0.25">
      <c r="H2924" s="35" t="s">
        <v>4</v>
      </c>
      <c r="J2924" s="35" t="s">
        <v>5</v>
      </c>
      <c r="L2924" s="36" t="s">
        <v>4</v>
      </c>
      <c r="N2924" s="35" t="s">
        <v>5</v>
      </c>
    </row>
    <row r="2926" spans="4:14" x14ac:dyDescent="0.25">
      <c r="D2926" s="35" t="s">
        <v>6</v>
      </c>
    </row>
    <row r="2927" spans="4:14" x14ac:dyDescent="0.25">
      <c r="E2927" s="35" t="s">
        <v>70</v>
      </c>
      <c r="G2927" s="35" t="s">
        <v>9</v>
      </c>
      <c r="H2927" s="35">
        <v>10</v>
      </c>
      <c r="J2927" s="35">
        <v>10</v>
      </c>
      <c r="L2927" s="36">
        <v>10</v>
      </c>
      <c r="N2927" s="35">
        <v>10</v>
      </c>
    </row>
    <row r="2928" spans="4:14" x14ac:dyDescent="0.25">
      <c r="E2928" s="35" t="s">
        <v>450</v>
      </c>
      <c r="H2928" s="35">
        <v>100</v>
      </c>
      <c r="J2928" s="35">
        <v>100</v>
      </c>
      <c r="L2928" s="36">
        <v>0</v>
      </c>
      <c r="N2928" s="35">
        <v>0</v>
      </c>
    </row>
    <row r="2929" spans="4:25" x14ac:dyDescent="0.25">
      <c r="E2929" s="35" t="s">
        <v>822</v>
      </c>
      <c r="H2929" s="35">
        <v>2750</v>
      </c>
      <c r="J2929" s="35">
        <v>2750</v>
      </c>
      <c r="L2929" s="36">
        <v>2400</v>
      </c>
      <c r="N2929" s="35">
        <v>2400</v>
      </c>
    </row>
    <row r="2931" spans="4:25" x14ac:dyDescent="0.25">
      <c r="F2931" s="35" t="s">
        <v>85</v>
      </c>
      <c r="H2931" s="35">
        <v>2860</v>
      </c>
      <c r="J2931" s="35">
        <v>2870</v>
      </c>
      <c r="L2931" s="36">
        <v>0</v>
      </c>
      <c r="N2931" s="36">
        <v>0</v>
      </c>
    </row>
    <row r="2933" spans="4:25" x14ac:dyDescent="0.25">
      <c r="D2933" s="35" t="s">
        <v>88</v>
      </c>
    </row>
    <row r="2934" spans="4:25" x14ac:dyDescent="0.25">
      <c r="E2934" s="35" t="s">
        <v>823</v>
      </c>
      <c r="H2934" s="68">
        <v>11130</v>
      </c>
      <c r="J2934" s="35">
        <v>4000</v>
      </c>
      <c r="L2934" s="36">
        <v>4000</v>
      </c>
      <c r="N2934" s="35">
        <v>4000</v>
      </c>
    </row>
    <row r="2935" spans="4:25" x14ac:dyDescent="0.25">
      <c r="E2935" s="35" t="s">
        <v>304</v>
      </c>
      <c r="H2935" s="35">
        <v>0</v>
      </c>
      <c r="J2935" s="35">
        <v>1000</v>
      </c>
      <c r="L2935" s="36">
        <v>1000</v>
      </c>
      <c r="N2935" s="35">
        <v>1000</v>
      </c>
    </row>
    <row r="2937" spans="4:25" x14ac:dyDescent="0.25">
      <c r="F2937" s="35" t="s">
        <v>95</v>
      </c>
      <c r="H2937" s="68">
        <v>11130</v>
      </c>
      <c r="J2937" s="35">
        <v>5000</v>
      </c>
      <c r="L2937" s="36">
        <f>SUM(L2933:L2935)</f>
        <v>5000</v>
      </c>
      <c r="N2937" s="35">
        <v>5000</v>
      </c>
    </row>
    <row r="2939" spans="4:25" x14ac:dyDescent="0.25">
      <c r="D2939" s="84"/>
      <c r="E2939" s="84"/>
      <c r="F2939" s="84"/>
      <c r="G2939" s="84"/>
      <c r="H2939" s="84"/>
      <c r="I2939" s="84"/>
      <c r="J2939" s="84"/>
      <c r="K2939" s="84"/>
      <c r="L2939" s="84"/>
      <c r="M2939" s="84"/>
      <c r="N2939" s="84"/>
    </row>
    <row r="2940" spans="4:25" x14ac:dyDescent="0.25">
      <c r="D2940" s="35" t="s">
        <v>824</v>
      </c>
      <c r="H2940" s="36">
        <v>34907</v>
      </c>
      <c r="J2940" s="36">
        <v>26637</v>
      </c>
      <c r="L2940" s="36">
        <v>24497</v>
      </c>
      <c r="N2940" s="36">
        <v>0</v>
      </c>
      <c r="R2940" s="39"/>
      <c r="S2940" s="36"/>
      <c r="T2940" s="40"/>
      <c r="U2940" s="36"/>
      <c r="V2940" s="40"/>
      <c r="W2940" s="36"/>
      <c r="X2940" s="40"/>
      <c r="Y2940" s="36"/>
    </row>
    <row r="2941" spans="4:25" x14ac:dyDescent="0.25">
      <c r="H2941" s="36"/>
      <c r="J2941" s="36"/>
      <c r="N2941" s="36"/>
      <c r="R2941" s="39"/>
      <c r="S2941" s="36"/>
      <c r="T2941" s="40"/>
      <c r="U2941" s="36"/>
      <c r="V2941" s="40"/>
      <c r="W2941" s="36"/>
      <c r="X2941" s="40"/>
      <c r="Y2941" s="36"/>
    </row>
    <row r="2942" spans="4:25" x14ac:dyDescent="0.25">
      <c r="H2942" s="36"/>
      <c r="J2942" s="36"/>
      <c r="N2942" s="36"/>
      <c r="R2942" s="39"/>
      <c r="S2942" s="36"/>
      <c r="T2942" s="40"/>
      <c r="U2942" s="36"/>
      <c r="V2942" s="40"/>
      <c r="W2942" s="36"/>
      <c r="X2942" s="40"/>
      <c r="Y2942" s="36"/>
    </row>
    <row r="2943" spans="4:25" x14ac:dyDescent="0.25">
      <c r="D2943" s="35" t="s">
        <v>825</v>
      </c>
      <c r="H2943" s="36">
        <v>26637</v>
      </c>
      <c r="J2943" s="36">
        <v>24497</v>
      </c>
      <c r="L2943" s="36">
        <v>0</v>
      </c>
      <c r="N2943" s="36" t="s">
        <v>826</v>
      </c>
      <c r="R2943" s="39"/>
      <c r="S2943" s="36"/>
      <c r="T2943" s="40"/>
      <c r="U2943" s="36"/>
      <c r="V2943" s="40"/>
      <c r="W2943" s="36"/>
      <c r="X2943" s="40"/>
      <c r="Y2943" s="36"/>
    </row>
    <row r="2944" spans="4:25" x14ac:dyDescent="0.25">
      <c r="H2944" s="36"/>
      <c r="J2944" s="36"/>
      <c r="N2944" s="36"/>
      <c r="W2944" s="36"/>
    </row>
    <row r="2945" spans="4:25" x14ac:dyDescent="0.25">
      <c r="H2945" s="36"/>
      <c r="J2945" s="36"/>
      <c r="N2945" s="36"/>
      <c r="W2945" s="36"/>
    </row>
    <row r="2946" spans="4:25" x14ac:dyDescent="0.25">
      <c r="H2946" s="36"/>
      <c r="J2946" s="36"/>
      <c r="N2946" s="36"/>
      <c r="O2946" s="84"/>
      <c r="P2946" s="84"/>
      <c r="Q2946" s="84"/>
      <c r="R2946" s="84"/>
      <c r="S2946" s="84"/>
      <c r="T2946" s="84"/>
      <c r="U2946" s="84"/>
      <c r="V2946" s="84"/>
      <c r="W2946" s="84"/>
      <c r="X2946" s="84"/>
      <c r="Y2946" s="84"/>
    </row>
    <row r="2947" spans="4:25" x14ac:dyDescent="0.25">
      <c r="D2947" s="84">
        <v>51</v>
      </c>
      <c r="E2947" s="84"/>
      <c r="F2947" s="84"/>
      <c r="G2947" s="84"/>
      <c r="H2947" s="84"/>
      <c r="I2947" s="84"/>
      <c r="J2947" s="84"/>
      <c r="K2947" s="84"/>
      <c r="L2947" s="84"/>
      <c r="M2947" s="84"/>
      <c r="N2947" s="84"/>
      <c r="W2947" s="36"/>
    </row>
    <row r="2951" spans="4:25" x14ac:dyDescent="0.25">
      <c r="D2951" s="35" t="s">
        <v>819</v>
      </c>
    </row>
    <row r="2952" spans="4:25" x14ac:dyDescent="0.25">
      <c r="D2952" s="35" t="s">
        <v>827</v>
      </c>
    </row>
    <row r="2953" spans="4:25" x14ac:dyDescent="0.25">
      <c r="D2953" s="35" t="s">
        <v>828</v>
      </c>
    </row>
    <row r="2955" spans="4:25" x14ac:dyDescent="0.25">
      <c r="H2955" s="35">
        <v>2022</v>
      </c>
      <c r="J2955" s="35">
        <v>2023</v>
      </c>
      <c r="L2955" s="36">
        <v>2023</v>
      </c>
      <c r="N2955" s="35">
        <v>2024</v>
      </c>
    </row>
    <row r="2956" spans="4:25" x14ac:dyDescent="0.25">
      <c r="H2956" s="35" t="s">
        <v>4</v>
      </c>
      <c r="J2956" s="35" t="s">
        <v>829</v>
      </c>
      <c r="L2956" s="36" t="s">
        <v>4</v>
      </c>
      <c r="N2956" s="35" t="s">
        <v>5</v>
      </c>
    </row>
    <row r="2957" spans="4:25" x14ac:dyDescent="0.25">
      <c r="D2957" s="35" t="s">
        <v>6</v>
      </c>
    </row>
    <row r="2958" spans="4:25" x14ac:dyDescent="0.25">
      <c r="E2958" s="35" t="s">
        <v>830</v>
      </c>
      <c r="H2958" s="68">
        <v>13000</v>
      </c>
      <c r="J2958" s="68">
        <v>13000</v>
      </c>
      <c r="L2958" s="36">
        <v>10000</v>
      </c>
      <c r="N2958" s="35">
        <v>10000</v>
      </c>
    </row>
    <row r="2960" spans="4:25" x14ac:dyDescent="0.25">
      <c r="E2960" s="35" t="s">
        <v>85</v>
      </c>
      <c r="H2960" s="68">
        <v>13000</v>
      </c>
      <c r="J2960" s="68">
        <v>13000</v>
      </c>
      <c r="L2960" s="36">
        <v>10000</v>
      </c>
      <c r="N2960" s="35">
        <v>10000</v>
      </c>
    </row>
    <row r="2962" spans="4:14" x14ac:dyDescent="0.25">
      <c r="D2962" s="35" t="s">
        <v>97</v>
      </c>
    </row>
    <row r="2963" spans="4:14" x14ac:dyDescent="0.25">
      <c r="E2963" s="35" t="s">
        <v>207</v>
      </c>
      <c r="H2963" s="35">
        <v>0</v>
      </c>
      <c r="J2963" s="35">
        <v>7000</v>
      </c>
      <c r="L2963" s="36">
        <v>1000</v>
      </c>
      <c r="N2963" s="35">
        <v>7000</v>
      </c>
    </row>
    <row r="2964" spans="4:14" x14ac:dyDescent="0.25">
      <c r="E2964" s="35" t="s">
        <v>589</v>
      </c>
      <c r="H2964" s="35">
        <v>0</v>
      </c>
      <c r="J2964" s="35">
        <v>6000</v>
      </c>
      <c r="L2964" s="36">
        <v>6000</v>
      </c>
      <c r="N2964" s="35">
        <v>6000</v>
      </c>
    </row>
    <row r="2966" spans="4:14" x14ac:dyDescent="0.25">
      <c r="F2966" s="35" t="s">
        <v>831</v>
      </c>
      <c r="H2966" s="68">
        <v>0</v>
      </c>
      <c r="J2966" s="68">
        <v>13000</v>
      </c>
      <c r="L2966" s="36">
        <v>7000</v>
      </c>
      <c r="N2966" s="35">
        <v>13000</v>
      </c>
    </row>
    <row r="2976" spans="4:14" x14ac:dyDescent="0.25">
      <c r="D2976" s="35" t="s">
        <v>819</v>
      </c>
    </row>
    <row r="2977" spans="4:14" x14ac:dyDescent="0.25">
      <c r="D2977" s="35" t="s">
        <v>832</v>
      </c>
    </row>
    <row r="2978" spans="4:14" x14ac:dyDescent="0.25">
      <c r="D2978" s="35" t="s">
        <v>382</v>
      </c>
    </row>
    <row r="2979" spans="4:14" x14ac:dyDescent="0.25">
      <c r="F2979" s="35" t="s">
        <v>115</v>
      </c>
    </row>
    <row r="2980" spans="4:14" x14ac:dyDescent="0.25">
      <c r="H2980" s="35">
        <v>2022</v>
      </c>
      <c r="J2980" s="35">
        <v>2023</v>
      </c>
      <c r="L2980" s="36">
        <v>2023</v>
      </c>
      <c r="N2980" s="35">
        <v>2024</v>
      </c>
    </row>
    <row r="2981" spans="4:14" x14ac:dyDescent="0.25">
      <c r="H2981" s="35" t="s">
        <v>4</v>
      </c>
      <c r="J2981" s="35" t="s">
        <v>829</v>
      </c>
      <c r="L2981" s="36" t="s">
        <v>4</v>
      </c>
      <c r="N2981" s="35" t="s">
        <v>833</v>
      </c>
    </row>
    <row r="2982" spans="4:14" x14ac:dyDescent="0.25">
      <c r="D2982" s="35" t="s">
        <v>6</v>
      </c>
    </row>
    <row r="2983" spans="4:14" x14ac:dyDescent="0.25">
      <c r="E2983" s="35" t="s">
        <v>70</v>
      </c>
      <c r="H2983" s="68">
        <v>2500</v>
      </c>
      <c r="J2983" s="68">
        <v>3000</v>
      </c>
      <c r="L2983" s="36">
        <v>0</v>
      </c>
      <c r="N2983" s="35">
        <v>10000</v>
      </c>
    </row>
    <row r="2984" spans="4:14" x14ac:dyDescent="0.25">
      <c r="E2984" s="35" t="s">
        <v>458</v>
      </c>
      <c r="H2984" s="68">
        <v>1511271</v>
      </c>
      <c r="J2984" s="68">
        <v>1511271</v>
      </c>
      <c r="L2984" s="36">
        <v>50000</v>
      </c>
    </row>
    <row r="2985" spans="4:14" x14ac:dyDescent="0.25">
      <c r="F2985" s="35" t="s">
        <v>85</v>
      </c>
      <c r="H2985" s="68">
        <v>1513771</v>
      </c>
      <c r="J2985" s="68">
        <v>1514271</v>
      </c>
      <c r="L2985" s="36" t="s">
        <v>826</v>
      </c>
      <c r="N2985" s="35" t="s">
        <v>826</v>
      </c>
    </row>
    <row r="2987" spans="4:14" x14ac:dyDescent="0.25">
      <c r="D2987" s="35" t="s">
        <v>97</v>
      </c>
    </row>
    <row r="2988" spans="4:14" x14ac:dyDescent="0.25">
      <c r="E2988" s="35" t="s">
        <v>253</v>
      </c>
      <c r="H2988" s="68">
        <v>40000</v>
      </c>
      <c r="J2988" s="68">
        <v>40000</v>
      </c>
      <c r="L2988" s="36">
        <v>40000</v>
      </c>
      <c r="N2988" s="35">
        <v>40000</v>
      </c>
    </row>
    <row r="2989" spans="4:14" x14ac:dyDescent="0.25">
      <c r="E2989" s="35" t="s">
        <v>834</v>
      </c>
      <c r="H2989" s="68">
        <v>300000</v>
      </c>
      <c r="J2989" s="68">
        <v>300000</v>
      </c>
      <c r="L2989" s="36">
        <v>0</v>
      </c>
      <c r="N2989" s="35">
        <v>200000</v>
      </c>
    </row>
    <row r="2990" spans="4:14" x14ac:dyDescent="0.25">
      <c r="E2990" s="35" t="s">
        <v>835</v>
      </c>
      <c r="H2990" s="68">
        <v>642070</v>
      </c>
      <c r="J2990" s="68">
        <v>500000</v>
      </c>
      <c r="L2990" s="36">
        <v>0</v>
      </c>
      <c r="N2990" s="35">
        <v>310000</v>
      </c>
    </row>
    <row r="2991" spans="4:14" x14ac:dyDescent="0.25">
      <c r="E2991" s="35" t="s">
        <v>836</v>
      </c>
      <c r="H2991" s="35" t="s">
        <v>826</v>
      </c>
      <c r="J2991" s="35">
        <v>0</v>
      </c>
      <c r="L2991" s="36">
        <v>0</v>
      </c>
      <c r="N2991" s="35">
        <v>0</v>
      </c>
    </row>
    <row r="2992" spans="4:14" x14ac:dyDescent="0.25">
      <c r="E2992" s="35" t="s">
        <v>722</v>
      </c>
      <c r="J2992" s="68">
        <v>80000</v>
      </c>
      <c r="L2992" s="36">
        <v>81000</v>
      </c>
      <c r="N2992" s="35">
        <v>0</v>
      </c>
    </row>
    <row r="2993" spans="5:14" x14ac:dyDescent="0.25">
      <c r="E2993" s="35" t="s">
        <v>837</v>
      </c>
      <c r="H2993" s="35">
        <v>0</v>
      </c>
      <c r="J2993" s="68">
        <v>291271</v>
      </c>
      <c r="L2993" s="36">
        <v>0</v>
      </c>
      <c r="N2993" s="35">
        <v>0</v>
      </c>
    </row>
    <row r="2994" spans="5:14" x14ac:dyDescent="0.25">
      <c r="E2994" s="35" t="s">
        <v>838</v>
      </c>
      <c r="H2994" s="68">
        <v>39000</v>
      </c>
      <c r="J2994" s="68">
        <v>10200</v>
      </c>
      <c r="L2994" s="36">
        <v>117000</v>
      </c>
      <c r="N2994" s="35">
        <v>0</v>
      </c>
    </row>
    <row r="2995" spans="5:14" x14ac:dyDescent="0.25">
      <c r="F2995" s="35" t="s">
        <v>839</v>
      </c>
      <c r="H2995" s="68">
        <v>1021070</v>
      </c>
      <c r="J2995" s="68">
        <v>1313271</v>
      </c>
      <c r="L2995" s="36">
        <v>0</v>
      </c>
      <c r="N2995" s="35">
        <v>0</v>
      </c>
    </row>
  </sheetData>
  <mergeCells count="308">
    <mergeCell ref="D4:N4"/>
    <mergeCell ref="D5:N5"/>
    <mergeCell ref="D6:N6"/>
    <mergeCell ref="D7:N7"/>
    <mergeCell ref="M10:N10"/>
    <mergeCell ref="D55:N55"/>
    <mergeCell ref="D112:N112"/>
    <mergeCell ref="D114:N114"/>
    <mergeCell ref="D116:N116"/>
    <mergeCell ref="D118:N118"/>
    <mergeCell ref="D120:N120"/>
    <mergeCell ref="M124:N124"/>
    <mergeCell ref="D56:N56"/>
    <mergeCell ref="D57:N57"/>
    <mergeCell ref="D58:N58"/>
    <mergeCell ref="D59:N59"/>
    <mergeCell ref="M62:N62"/>
    <mergeCell ref="D111:N111"/>
    <mergeCell ref="M180:N180"/>
    <mergeCell ref="D223:N223"/>
    <mergeCell ref="D224:N224"/>
    <mergeCell ref="D226:N226"/>
    <mergeCell ref="D228:N228"/>
    <mergeCell ref="D230:N230"/>
    <mergeCell ref="D167:N167"/>
    <mergeCell ref="D168:N168"/>
    <mergeCell ref="D170:N170"/>
    <mergeCell ref="D172:N172"/>
    <mergeCell ref="D174:N174"/>
    <mergeCell ref="D176:N176"/>
    <mergeCell ref="D286:N286"/>
    <mergeCell ref="D288:N288"/>
    <mergeCell ref="M292:N292"/>
    <mergeCell ref="D335:N335"/>
    <mergeCell ref="D336:N336"/>
    <mergeCell ref="D338:N338"/>
    <mergeCell ref="D232:N232"/>
    <mergeCell ref="M236:N236"/>
    <mergeCell ref="D279:N279"/>
    <mergeCell ref="D280:N280"/>
    <mergeCell ref="D282:N282"/>
    <mergeCell ref="D284:N284"/>
    <mergeCell ref="D395:N395"/>
    <mergeCell ref="D397:N397"/>
    <mergeCell ref="D399:N399"/>
    <mergeCell ref="D401:N401"/>
    <mergeCell ref="M405:N405"/>
    <mergeCell ref="D450:N450"/>
    <mergeCell ref="D340:N340"/>
    <mergeCell ref="D342:N342"/>
    <mergeCell ref="D344:N344"/>
    <mergeCell ref="M348:N348"/>
    <mergeCell ref="D392:N392"/>
    <mergeCell ref="D393:N393"/>
    <mergeCell ref="D506:N506"/>
    <mergeCell ref="D507:N507"/>
    <mergeCell ref="D509:N509"/>
    <mergeCell ref="D511:N511"/>
    <mergeCell ref="D513:N513"/>
    <mergeCell ref="D515:N515"/>
    <mergeCell ref="D451:N451"/>
    <mergeCell ref="D453:N453"/>
    <mergeCell ref="D455:N455"/>
    <mergeCell ref="D457:N457"/>
    <mergeCell ref="D459:N459"/>
    <mergeCell ref="M463:N463"/>
    <mergeCell ref="D619:N619"/>
    <mergeCell ref="D620:N620"/>
    <mergeCell ref="D622:N622"/>
    <mergeCell ref="D624:N624"/>
    <mergeCell ref="D626:N626"/>
    <mergeCell ref="D628:N628"/>
    <mergeCell ref="D563:N563"/>
    <mergeCell ref="D564:N564"/>
    <mergeCell ref="D566:N566"/>
    <mergeCell ref="D568:N568"/>
    <mergeCell ref="D570:N570"/>
    <mergeCell ref="D572:N572"/>
    <mergeCell ref="D687:N687"/>
    <mergeCell ref="M691:N691"/>
    <mergeCell ref="D736:N736"/>
    <mergeCell ref="D737:N737"/>
    <mergeCell ref="D739:N739"/>
    <mergeCell ref="D741:N741"/>
    <mergeCell ref="M632:N632"/>
    <mergeCell ref="D678:N678"/>
    <mergeCell ref="D679:N679"/>
    <mergeCell ref="D681:N681"/>
    <mergeCell ref="D683:N683"/>
    <mergeCell ref="D685:N685"/>
    <mergeCell ref="D797:N797"/>
    <mergeCell ref="D799:N799"/>
    <mergeCell ref="D801:N801"/>
    <mergeCell ref="D848:N848"/>
    <mergeCell ref="D849:N849"/>
    <mergeCell ref="D851:N851"/>
    <mergeCell ref="D743:N743"/>
    <mergeCell ref="D745:N745"/>
    <mergeCell ref="M749:N749"/>
    <mergeCell ref="D792:N792"/>
    <mergeCell ref="D793:N793"/>
    <mergeCell ref="D795:N795"/>
    <mergeCell ref="D908:N908"/>
    <mergeCell ref="D910:N910"/>
    <mergeCell ref="D912:N912"/>
    <mergeCell ref="D914:N914"/>
    <mergeCell ref="D961:N961"/>
    <mergeCell ref="D962:N962"/>
    <mergeCell ref="D853:N853"/>
    <mergeCell ref="D855:N855"/>
    <mergeCell ref="D857:N857"/>
    <mergeCell ref="M861:N861"/>
    <mergeCell ref="D905:N905"/>
    <mergeCell ref="D906:N906"/>
    <mergeCell ref="D1018:N1018"/>
    <mergeCell ref="D1020:N1020"/>
    <mergeCell ref="D1022:N1022"/>
    <mergeCell ref="D1024:N1024"/>
    <mergeCell ref="D1026:N1026"/>
    <mergeCell ref="M1030:N1030"/>
    <mergeCell ref="D964:N964"/>
    <mergeCell ref="D966:N966"/>
    <mergeCell ref="D968:N968"/>
    <mergeCell ref="D970:N970"/>
    <mergeCell ref="M974:N974"/>
    <mergeCell ref="D1017:N1017"/>
    <mergeCell ref="D1131:N1131"/>
    <mergeCell ref="D1132:N1132"/>
    <mergeCell ref="D1134:N1134"/>
    <mergeCell ref="D1136:N1136"/>
    <mergeCell ref="D1138:N1138"/>
    <mergeCell ref="M1142:N1142"/>
    <mergeCell ref="D1075:N1075"/>
    <mergeCell ref="D1076:N1076"/>
    <mergeCell ref="D1078:N1078"/>
    <mergeCell ref="D1080:N1080"/>
    <mergeCell ref="D1082:N1082"/>
    <mergeCell ref="M1085:N1085"/>
    <mergeCell ref="D1243:N1243"/>
    <mergeCell ref="D1244:N1244"/>
    <mergeCell ref="D1246:N1246"/>
    <mergeCell ref="D1248:N1248"/>
    <mergeCell ref="D1250:N1250"/>
    <mergeCell ref="M1254:N1254"/>
    <mergeCell ref="D1187:N1187"/>
    <mergeCell ref="D1188:N1188"/>
    <mergeCell ref="D1190:N1190"/>
    <mergeCell ref="D1192:N1192"/>
    <mergeCell ref="D1194:N1194"/>
    <mergeCell ref="M1198:N1198"/>
    <mergeCell ref="D1355:N1355"/>
    <mergeCell ref="D1356:N1356"/>
    <mergeCell ref="D1358:N1358"/>
    <mergeCell ref="D1360:N1360"/>
    <mergeCell ref="D1362:N1362"/>
    <mergeCell ref="M1366:N1366"/>
    <mergeCell ref="D1299:N1299"/>
    <mergeCell ref="D1300:N1300"/>
    <mergeCell ref="D1302:N1302"/>
    <mergeCell ref="D1304:N1304"/>
    <mergeCell ref="D1306:N1306"/>
    <mergeCell ref="M1310:N1310"/>
    <mergeCell ref="D1467:N1467"/>
    <mergeCell ref="D1468:N1468"/>
    <mergeCell ref="D1469:N1469"/>
    <mergeCell ref="D1470:N1470"/>
    <mergeCell ref="D1472:N1472"/>
    <mergeCell ref="M1475:N1475"/>
    <mergeCell ref="D1411:N1411"/>
    <mergeCell ref="D1412:N1412"/>
    <mergeCell ref="D1414:N1414"/>
    <mergeCell ref="D1416:N1416"/>
    <mergeCell ref="D1418:N1418"/>
    <mergeCell ref="M1422:N1422"/>
    <mergeCell ref="D1583:N1583"/>
    <mergeCell ref="D1584:N1584"/>
    <mergeCell ref="D1586:N1586"/>
    <mergeCell ref="D1588:N1588"/>
    <mergeCell ref="D1590:N1590"/>
    <mergeCell ref="M1594:N1594"/>
    <mergeCell ref="D1526:N1526"/>
    <mergeCell ref="D1527:N1527"/>
    <mergeCell ref="D1529:N1529"/>
    <mergeCell ref="D1531:N1531"/>
    <mergeCell ref="D1533:N1533"/>
    <mergeCell ref="M1537:N1537"/>
    <mergeCell ref="D1716:N1716"/>
    <mergeCell ref="D1717:N1717"/>
    <mergeCell ref="D1719:N1719"/>
    <mergeCell ref="D1721:N1721"/>
    <mergeCell ref="D1723:N1723"/>
    <mergeCell ref="M1727:N1727"/>
    <mergeCell ref="D1648:N1648"/>
    <mergeCell ref="D1649:N1649"/>
    <mergeCell ref="D1651:N1651"/>
    <mergeCell ref="D1653:N1653"/>
    <mergeCell ref="D1655:N1655"/>
    <mergeCell ref="M1659:N1659"/>
    <mergeCell ref="D1845:N1845"/>
    <mergeCell ref="D1846:N1846"/>
    <mergeCell ref="D1848:N1848"/>
    <mergeCell ref="D1850:N1850"/>
    <mergeCell ref="D1852:N1852"/>
    <mergeCell ref="M1856:N1856"/>
    <mergeCell ref="D1781:N1781"/>
    <mergeCell ref="D1782:N1782"/>
    <mergeCell ref="D1784:N1784"/>
    <mergeCell ref="D1786:N1786"/>
    <mergeCell ref="D1788:N1788"/>
    <mergeCell ref="M1792:N1792"/>
    <mergeCell ref="D1979:N1979"/>
    <mergeCell ref="D1980:N1980"/>
    <mergeCell ref="D1982:N1982"/>
    <mergeCell ref="D1984:N1984"/>
    <mergeCell ref="D1986:N1986"/>
    <mergeCell ref="D1988:N1988"/>
    <mergeCell ref="D1912:N1912"/>
    <mergeCell ref="D1913:N1913"/>
    <mergeCell ref="D1915:N1915"/>
    <mergeCell ref="D1917:N1917"/>
    <mergeCell ref="D1919:N1919"/>
    <mergeCell ref="M1923:N1923"/>
    <mergeCell ref="M2053:N2053"/>
    <mergeCell ref="D2106:N2106"/>
    <mergeCell ref="D2107:N2107"/>
    <mergeCell ref="D2109:N2109"/>
    <mergeCell ref="D2111:N2111"/>
    <mergeCell ref="D2113:N2113"/>
    <mergeCell ref="M1992:N1992"/>
    <mergeCell ref="D2042:N2042"/>
    <mergeCell ref="D2043:N2043"/>
    <mergeCell ref="D2045:N2045"/>
    <mergeCell ref="D2047:N2047"/>
    <mergeCell ref="D2049:N2049"/>
    <mergeCell ref="M2183:N2183"/>
    <mergeCell ref="D2238:N2238"/>
    <mergeCell ref="D2239:N2239"/>
    <mergeCell ref="D2241:N2241"/>
    <mergeCell ref="D2243:N2243"/>
    <mergeCell ref="D2245:N2245"/>
    <mergeCell ref="M2117:N2117"/>
    <mergeCell ref="D2172:N2172"/>
    <mergeCell ref="D2173:N2173"/>
    <mergeCell ref="D2175:N2175"/>
    <mergeCell ref="D2177:N2177"/>
    <mergeCell ref="D2179:N2179"/>
    <mergeCell ref="D2352:N2352"/>
    <mergeCell ref="D2354:N2354"/>
    <mergeCell ref="D2356:N2356"/>
    <mergeCell ref="D2358:N2358"/>
    <mergeCell ref="M2306:N2306"/>
    <mergeCell ref="D2351:N2351"/>
    <mergeCell ref="M2249:N2249"/>
    <mergeCell ref="D2295:N2295"/>
    <mergeCell ref="D2296:N2296"/>
    <mergeCell ref="D2298:N2298"/>
    <mergeCell ref="D2300:N2300"/>
    <mergeCell ref="D2302:N2302"/>
    <mergeCell ref="M2431:N2431"/>
    <mergeCell ref="D2484:N2484"/>
    <mergeCell ref="D2485:N2485"/>
    <mergeCell ref="D2487:N2487"/>
    <mergeCell ref="D2489:N2489"/>
    <mergeCell ref="D2491:N2491"/>
    <mergeCell ref="M2362:N2362"/>
    <mergeCell ref="D2420:N2420"/>
    <mergeCell ref="D2421:N2421"/>
    <mergeCell ref="D2423:N2423"/>
    <mergeCell ref="D2425:N2425"/>
    <mergeCell ref="D2427:N2427"/>
    <mergeCell ref="D2617:N2617"/>
    <mergeCell ref="D2618:N2618"/>
    <mergeCell ref="D2619:N2619"/>
    <mergeCell ref="D2620:N2620"/>
    <mergeCell ref="M2623:N2623"/>
    <mergeCell ref="D2682:N2682"/>
    <mergeCell ref="M2495:N2495"/>
    <mergeCell ref="D2550:N2550"/>
    <mergeCell ref="D2551:N2551"/>
    <mergeCell ref="D2553:N2553"/>
    <mergeCell ref="D2555:N2555"/>
    <mergeCell ref="D2616:N2616"/>
    <mergeCell ref="D2749:N2749"/>
    <mergeCell ref="D2751:N2751"/>
    <mergeCell ref="D2753:N2753"/>
    <mergeCell ref="D2755:N2755"/>
    <mergeCell ref="M2759:N2759"/>
    <mergeCell ref="D2814:N2814"/>
    <mergeCell ref="D2683:N2683"/>
    <mergeCell ref="D2685:N2685"/>
    <mergeCell ref="D2687:N2687"/>
    <mergeCell ref="D2689:N2689"/>
    <mergeCell ref="M2693:N2693"/>
    <mergeCell ref="E2754:O2754"/>
    <mergeCell ref="O2946:Y2946"/>
    <mergeCell ref="D2947:N2947"/>
    <mergeCell ref="D2881:N2881"/>
    <mergeCell ref="D2883:N2883"/>
    <mergeCell ref="D2885:N2885"/>
    <mergeCell ref="D2887:N2887"/>
    <mergeCell ref="M2891:N2891"/>
    <mergeCell ref="D2939:N2939"/>
    <mergeCell ref="D2815:N2815"/>
    <mergeCell ref="D2817:N2817"/>
    <mergeCell ref="D2819:N2819"/>
    <mergeCell ref="D2821:N2821"/>
    <mergeCell ref="M2825:N2825"/>
    <mergeCell ref="D2880:N2880"/>
  </mergeCells>
  <pageMargins left="0.45" right="0.3" top="0.5" bottom="0.25" header="0.3" footer="0.3"/>
  <pageSetup scale="92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6BEA3-0047-416C-A34C-785C5F8F34C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13"/>
  <sheetViews>
    <sheetView zoomScaleNormal="100" workbookViewId="0">
      <selection activeCell="A3" sqref="A3"/>
    </sheetView>
  </sheetViews>
  <sheetFormatPr defaultColWidth="12.5546875" defaultRowHeight="15" x14ac:dyDescent="0.25"/>
  <cols>
    <col min="1" max="1" width="2.33203125" style="1" customWidth="1"/>
    <col min="2" max="2" width="2.44140625" style="1" customWidth="1"/>
    <col min="3" max="3" width="34.6640625" style="1" customWidth="1"/>
    <col min="4" max="4" width="2.33203125" style="1" customWidth="1"/>
    <col min="5" max="5" width="15.109375" style="1" customWidth="1"/>
    <col min="6" max="6" width="2.33203125" style="1" customWidth="1"/>
    <col min="7" max="7" width="13.88671875" style="1" customWidth="1"/>
    <col min="8" max="8" width="2.33203125" style="1" customWidth="1"/>
    <col min="9" max="9" width="14.109375" style="2" customWidth="1"/>
    <col min="10" max="10" width="2.33203125" style="1" customWidth="1"/>
    <col min="11" max="11" width="15.109375" style="1" customWidth="1"/>
    <col min="12" max="16384" width="12.5546875" style="1"/>
  </cols>
  <sheetData>
    <row r="1" spans="1:11" ht="15.9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9" customHeight="1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.9" customHeight="1" x14ac:dyDescent="0.2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.9" customHeight="1" x14ac:dyDescent="0.25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.9" customHeight="1" x14ac:dyDescent="0.25"/>
    <row r="6" spans="1:11" ht="15.9" customHeight="1" x14ac:dyDescent="0.25">
      <c r="E6" s="33">
        <v>2020</v>
      </c>
      <c r="G6" s="33">
        <v>2021</v>
      </c>
      <c r="H6" s="33"/>
      <c r="I6" s="5">
        <v>2021</v>
      </c>
      <c r="K6" s="33">
        <v>2022</v>
      </c>
    </row>
    <row r="7" spans="1:11" ht="15.9" customHeight="1" x14ac:dyDescent="0.25">
      <c r="E7" s="33" t="s">
        <v>86</v>
      </c>
      <c r="G7" s="33" t="s">
        <v>5</v>
      </c>
      <c r="H7" s="33"/>
      <c r="I7" s="6" t="s">
        <v>4</v>
      </c>
      <c r="J7" s="86" t="s">
        <v>5</v>
      </c>
      <c r="K7" s="86"/>
    </row>
    <row r="8" spans="1:11" ht="15.9" customHeight="1" x14ac:dyDescent="0.25">
      <c r="A8" s="1" t="s">
        <v>6</v>
      </c>
    </row>
    <row r="9" spans="1:11" ht="15.9" customHeight="1" x14ac:dyDescent="0.25">
      <c r="B9" s="1" t="s">
        <v>8</v>
      </c>
      <c r="D9" s="7" t="s">
        <v>9</v>
      </c>
      <c r="E9" s="2">
        <v>714277</v>
      </c>
      <c r="F9" s="8" t="s">
        <v>9</v>
      </c>
      <c r="G9" s="2">
        <v>727320</v>
      </c>
      <c r="H9" s="8" t="s">
        <v>9</v>
      </c>
      <c r="J9" s="8" t="s">
        <v>9</v>
      </c>
      <c r="K9" s="2"/>
    </row>
    <row r="10" spans="1:11" ht="15.9" customHeight="1" x14ac:dyDescent="0.25">
      <c r="B10" s="1" t="s">
        <v>10</v>
      </c>
      <c r="E10" s="2"/>
      <c r="F10" s="2" t="s">
        <v>11</v>
      </c>
      <c r="G10" s="2"/>
      <c r="H10" s="2" t="s">
        <v>11</v>
      </c>
      <c r="K10" s="2"/>
    </row>
    <row r="11" spans="1:11" ht="15.9" customHeight="1" x14ac:dyDescent="0.25">
      <c r="B11" s="1" t="s">
        <v>12</v>
      </c>
      <c r="E11" s="2">
        <v>75897</v>
      </c>
      <c r="F11" s="2"/>
      <c r="G11" s="2"/>
      <c r="H11" s="2"/>
      <c r="J11" s="2"/>
      <c r="K11" s="2"/>
    </row>
    <row r="12" spans="1:11" ht="15.9" customHeight="1" x14ac:dyDescent="0.25">
      <c r="B12" s="1" t="s">
        <v>13</v>
      </c>
      <c r="E12" s="2"/>
      <c r="F12" s="2"/>
      <c r="G12" s="2"/>
      <c r="H12" s="2"/>
      <c r="J12" s="2"/>
      <c r="K12" s="2"/>
    </row>
    <row r="13" spans="1:11" ht="15.9" customHeight="1" x14ac:dyDescent="0.25">
      <c r="C13" s="1" t="s">
        <v>14</v>
      </c>
      <c r="E13" s="2"/>
      <c r="F13" s="2"/>
      <c r="G13" s="2"/>
      <c r="H13" s="2"/>
      <c r="J13" s="2"/>
      <c r="K13" s="2"/>
    </row>
    <row r="14" spans="1:11" ht="15.9" customHeight="1" x14ac:dyDescent="0.25">
      <c r="C14" s="1" t="s">
        <v>16</v>
      </c>
      <c r="E14" s="2">
        <v>105738</v>
      </c>
      <c r="F14" s="2"/>
      <c r="G14" s="2">
        <v>78000</v>
      </c>
      <c r="H14" s="2"/>
      <c r="J14" s="2"/>
      <c r="K14" s="2"/>
    </row>
    <row r="15" spans="1:11" ht="15.9" customHeight="1" x14ac:dyDescent="0.25">
      <c r="C15" s="1" t="s">
        <v>18</v>
      </c>
      <c r="E15" s="2">
        <v>26908</v>
      </c>
      <c r="F15" s="2"/>
      <c r="G15" s="2">
        <v>27508</v>
      </c>
      <c r="H15" s="2"/>
      <c r="J15" s="2"/>
      <c r="K15" s="2"/>
    </row>
    <row r="16" spans="1:11" ht="15.9" customHeight="1" x14ac:dyDescent="0.25">
      <c r="C16" s="1" t="s">
        <v>20</v>
      </c>
      <c r="E16" s="2">
        <v>117451</v>
      </c>
      <c r="F16" s="2"/>
      <c r="G16" s="2">
        <v>119066</v>
      </c>
      <c r="H16" s="2"/>
      <c r="J16" s="2"/>
      <c r="K16" s="2"/>
    </row>
    <row r="17" spans="2:11" ht="15.9" customHeight="1" x14ac:dyDescent="0.25">
      <c r="C17" s="1" t="s">
        <v>22</v>
      </c>
      <c r="E17" s="2">
        <v>59059</v>
      </c>
      <c r="F17" s="2"/>
      <c r="G17" s="2">
        <v>59361</v>
      </c>
      <c r="H17" s="2"/>
      <c r="J17" s="2"/>
      <c r="K17" s="2"/>
    </row>
    <row r="18" spans="2:11" ht="15.9" customHeight="1" x14ac:dyDescent="0.25">
      <c r="C18" s="1" t="s">
        <v>24</v>
      </c>
      <c r="E18" s="2">
        <v>117220</v>
      </c>
      <c r="F18" s="2"/>
      <c r="G18" s="2">
        <v>188619</v>
      </c>
      <c r="H18" s="2"/>
      <c r="J18" s="2"/>
      <c r="K18" s="2"/>
    </row>
    <row r="19" spans="2:11" ht="15.9" customHeight="1" x14ac:dyDescent="0.25">
      <c r="C19" s="1" t="s">
        <v>26</v>
      </c>
      <c r="E19" s="2">
        <v>15325</v>
      </c>
      <c r="F19" s="2"/>
      <c r="G19" s="2">
        <v>15000</v>
      </c>
      <c r="H19" s="2"/>
      <c r="J19" s="2"/>
      <c r="K19" s="2"/>
    </row>
    <row r="20" spans="2:11" ht="15.9" customHeight="1" x14ac:dyDescent="0.25">
      <c r="C20" s="1" t="s">
        <v>28</v>
      </c>
      <c r="E20" s="2">
        <v>618276</v>
      </c>
      <c r="F20" s="2"/>
      <c r="G20" s="2">
        <v>550000</v>
      </c>
      <c r="H20" s="2"/>
      <c r="J20" s="2"/>
      <c r="K20" s="2"/>
    </row>
    <row r="21" spans="2:11" ht="15.9" customHeight="1" x14ac:dyDescent="0.25">
      <c r="C21" s="1" t="s">
        <v>30</v>
      </c>
      <c r="E21" s="2">
        <v>28648</v>
      </c>
      <c r="F21" s="2"/>
      <c r="G21" s="2">
        <v>35000</v>
      </c>
      <c r="H21" s="2"/>
      <c r="J21" s="2"/>
      <c r="K21" s="2"/>
    </row>
    <row r="22" spans="2:11" ht="15.9" customHeight="1" x14ac:dyDescent="0.25">
      <c r="C22" s="1" t="s">
        <v>32</v>
      </c>
      <c r="E22" s="2">
        <v>599235</v>
      </c>
      <c r="F22" s="2"/>
      <c r="G22" s="2">
        <v>550000</v>
      </c>
      <c r="H22" s="2"/>
      <c r="J22" s="2"/>
      <c r="K22" s="2"/>
    </row>
    <row r="23" spans="2:11" ht="15.9" customHeight="1" x14ac:dyDescent="0.25">
      <c r="C23" s="1" t="s">
        <v>34</v>
      </c>
      <c r="E23" s="2">
        <v>3545</v>
      </c>
      <c r="F23" s="2"/>
      <c r="G23" s="2">
        <v>8000</v>
      </c>
      <c r="H23" s="2"/>
      <c r="J23" s="2"/>
      <c r="K23" s="2"/>
    </row>
    <row r="24" spans="2:11" ht="15.9" customHeight="1" x14ac:dyDescent="0.25">
      <c r="C24" s="1" t="s">
        <v>36</v>
      </c>
      <c r="E24" s="2">
        <v>25000</v>
      </c>
      <c r="F24" s="2"/>
      <c r="G24" s="2">
        <v>25000</v>
      </c>
      <c r="H24" s="2"/>
      <c r="J24" s="2"/>
      <c r="K24" s="2"/>
    </row>
    <row r="25" spans="2:11" ht="15.9" customHeight="1" x14ac:dyDescent="0.25">
      <c r="C25" s="1" t="s">
        <v>38</v>
      </c>
      <c r="E25" s="2">
        <v>4412</v>
      </c>
      <c r="F25" s="2"/>
      <c r="G25" s="2"/>
      <c r="H25" s="2"/>
      <c r="J25" s="2"/>
      <c r="K25" s="2"/>
    </row>
    <row r="26" spans="2:11" ht="15.9" customHeight="1" x14ac:dyDescent="0.25">
      <c r="C26" s="1" t="s">
        <v>45</v>
      </c>
      <c r="E26" s="2"/>
      <c r="F26" s="2"/>
      <c r="G26" s="2">
        <v>35000</v>
      </c>
      <c r="H26" s="2"/>
      <c r="J26" s="2"/>
      <c r="K26" s="2"/>
    </row>
    <row r="27" spans="2:11" ht="15.9" customHeight="1" x14ac:dyDescent="0.25">
      <c r="B27" s="1" t="s">
        <v>46</v>
      </c>
      <c r="D27" s="2"/>
      <c r="E27" s="2"/>
      <c r="F27" s="2"/>
      <c r="G27" s="2"/>
      <c r="H27" s="2"/>
      <c r="J27" s="2"/>
      <c r="K27" s="2"/>
    </row>
    <row r="28" spans="2:11" ht="15.9" customHeight="1" x14ac:dyDescent="0.25">
      <c r="C28" s="1" t="s">
        <v>48</v>
      </c>
      <c r="E28" s="2">
        <v>20356</v>
      </c>
      <c r="F28" s="2"/>
      <c r="G28" s="2">
        <v>12903</v>
      </c>
      <c r="H28" s="2"/>
      <c r="J28" s="2"/>
      <c r="K28" s="2"/>
    </row>
    <row r="29" spans="2:11" ht="15.9" customHeight="1" x14ac:dyDescent="0.25">
      <c r="C29" s="1" t="s">
        <v>50</v>
      </c>
      <c r="E29" s="2">
        <v>17773</v>
      </c>
      <c r="F29" s="2"/>
      <c r="G29" s="2">
        <v>13000</v>
      </c>
      <c r="H29" s="2"/>
      <c r="J29" s="2"/>
      <c r="K29" s="2"/>
    </row>
    <row r="30" spans="2:11" ht="15.9" customHeight="1" x14ac:dyDescent="0.25">
      <c r="C30" s="1" t="s">
        <v>52</v>
      </c>
      <c r="E30" s="2"/>
      <c r="F30" s="2"/>
      <c r="G30" s="2"/>
      <c r="H30" s="2"/>
      <c r="J30" s="2"/>
      <c r="K30" s="2"/>
    </row>
    <row r="31" spans="2:11" ht="15.9" customHeight="1" x14ac:dyDescent="0.25">
      <c r="B31" s="1" t="s">
        <v>840</v>
      </c>
      <c r="E31" s="2"/>
      <c r="F31" s="2"/>
      <c r="G31" s="2">
        <v>110120</v>
      </c>
      <c r="H31" s="2"/>
      <c r="J31" s="2"/>
      <c r="K31" s="2"/>
    </row>
    <row r="32" spans="2:11" ht="15.9" customHeight="1" x14ac:dyDescent="0.25">
      <c r="B32" s="1" t="s">
        <v>54</v>
      </c>
      <c r="E32" s="2">
        <v>635002</v>
      </c>
      <c r="F32" s="2"/>
      <c r="G32" s="2">
        <v>570000</v>
      </c>
      <c r="H32" s="2"/>
      <c r="J32" s="2"/>
      <c r="K32" s="2"/>
    </row>
    <row r="33" spans="2:11" ht="15.9" customHeight="1" x14ac:dyDescent="0.25">
      <c r="B33" s="1" t="s">
        <v>841</v>
      </c>
      <c r="E33" s="2"/>
      <c r="F33" s="2"/>
      <c r="G33" s="2"/>
      <c r="H33" s="2"/>
      <c r="J33" s="2"/>
      <c r="K33" s="2"/>
    </row>
    <row r="34" spans="2:11" ht="15.9" customHeight="1" x14ac:dyDescent="0.25">
      <c r="B34" s="1" t="s">
        <v>842</v>
      </c>
      <c r="E34" s="2"/>
      <c r="F34" s="2"/>
      <c r="G34" s="2"/>
      <c r="H34" s="2"/>
      <c r="J34" s="2"/>
      <c r="K34" s="2"/>
    </row>
    <row r="35" spans="2:11" ht="15.9" customHeight="1" x14ac:dyDescent="0.25">
      <c r="B35" s="1" t="s">
        <v>56</v>
      </c>
      <c r="E35" s="2">
        <v>258293</v>
      </c>
      <c r="F35" s="2"/>
      <c r="G35" s="2">
        <v>255000</v>
      </c>
      <c r="H35" s="2"/>
      <c r="J35" s="2"/>
      <c r="K35" s="2"/>
    </row>
    <row r="36" spans="2:11" ht="15.9" customHeight="1" x14ac:dyDescent="0.25">
      <c r="B36" s="1" t="s">
        <v>58</v>
      </c>
      <c r="E36" s="2">
        <v>736414</v>
      </c>
      <c r="F36" s="2"/>
      <c r="G36" s="2">
        <v>753000</v>
      </c>
      <c r="H36" s="2"/>
      <c r="J36" s="2"/>
      <c r="K36" s="2"/>
    </row>
    <row r="37" spans="2:11" ht="15.9" customHeight="1" x14ac:dyDescent="0.25">
      <c r="B37" s="1" t="s">
        <v>60</v>
      </c>
      <c r="E37" s="2"/>
      <c r="F37" s="2"/>
      <c r="G37" s="2">
        <v>39419</v>
      </c>
      <c r="H37" s="2"/>
      <c r="J37" s="2"/>
      <c r="K37" s="2"/>
    </row>
    <row r="38" spans="2:11" ht="15.9" customHeight="1" x14ac:dyDescent="0.25">
      <c r="B38" s="1" t="s">
        <v>62</v>
      </c>
      <c r="E38" s="2"/>
      <c r="F38" s="2"/>
      <c r="G38" s="2">
        <v>230000</v>
      </c>
      <c r="H38" s="2"/>
      <c r="J38" s="2"/>
      <c r="K38" s="2"/>
    </row>
    <row r="39" spans="2:11" ht="15.9" customHeight="1" x14ac:dyDescent="0.25">
      <c r="B39" s="1" t="s">
        <v>64</v>
      </c>
      <c r="E39" s="2"/>
      <c r="F39" s="2"/>
      <c r="G39" s="2">
        <v>17849</v>
      </c>
      <c r="H39" s="2"/>
      <c r="J39" s="2"/>
      <c r="K39" s="2"/>
    </row>
    <row r="40" spans="2:11" ht="15.9" customHeight="1" x14ac:dyDescent="0.25">
      <c r="B40" s="1" t="s">
        <v>66</v>
      </c>
      <c r="E40" s="2">
        <v>229274</v>
      </c>
      <c r="F40" s="2"/>
      <c r="G40" s="2">
        <v>273105</v>
      </c>
      <c r="H40" s="2"/>
      <c r="J40" s="2"/>
      <c r="K40" s="2"/>
    </row>
    <row r="41" spans="2:11" ht="15.9" customHeight="1" x14ac:dyDescent="0.25">
      <c r="B41" s="1" t="s">
        <v>68</v>
      </c>
      <c r="E41" s="2">
        <v>24007</v>
      </c>
      <c r="F41" s="2"/>
      <c r="G41" s="2">
        <f>15500+8000</f>
        <v>23500</v>
      </c>
      <c r="H41" s="2"/>
      <c r="J41" s="2"/>
      <c r="K41" s="2"/>
    </row>
    <row r="42" spans="2:11" ht="15.9" customHeight="1" x14ac:dyDescent="0.25">
      <c r="B42" s="1" t="s">
        <v>70</v>
      </c>
      <c r="E42" s="2">
        <v>2429</v>
      </c>
      <c r="F42" s="2"/>
      <c r="G42" s="2">
        <f>3000+10</f>
        <v>3010</v>
      </c>
      <c r="H42" s="2"/>
      <c r="J42" s="2"/>
      <c r="K42" s="2"/>
    </row>
    <row r="43" spans="2:11" ht="15.9" customHeight="1" x14ac:dyDescent="0.25">
      <c r="B43" s="1" t="s">
        <v>72</v>
      </c>
      <c r="E43" s="2">
        <v>34885</v>
      </c>
      <c r="G43" s="2">
        <v>36000</v>
      </c>
      <c r="K43" s="2"/>
    </row>
    <row r="44" spans="2:11" ht="15.9" customHeight="1" x14ac:dyDescent="0.25">
      <c r="B44" s="1" t="s">
        <v>76</v>
      </c>
      <c r="E44" s="2">
        <v>3756</v>
      </c>
      <c r="G44" s="2">
        <v>10000</v>
      </c>
      <c r="K44" s="2"/>
    </row>
    <row r="45" spans="2:11" ht="15.9" customHeight="1" x14ac:dyDescent="0.25">
      <c r="B45" s="1" t="s">
        <v>78</v>
      </c>
      <c r="E45" s="2">
        <v>1500</v>
      </c>
      <c r="G45" s="2">
        <v>1500</v>
      </c>
      <c r="K45" s="2"/>
    </row>
    <row r="46" spans="2:11" ht="15.9" customHeight="1" x14ac:dyDescent="0.25">
      <c r="B46" s="1" t="s">
        <v>45</v>
      </c>
      <c r="E46" s="4">
        <v>52932</v>
      </c>
      <c r="F46" s="2"/>
      <c r="G46" s="4">
        <v>101000</v>
      </c>
      <c r="H46" s="2"/>
      <c r="I46" s="4"/>
      <c r="J46" s="2"/>
      <c r="K46" s="4"/>
    </row>
    <row r="47" spans="2:11" ht="15.9" customHeight="1" x14ac:dyDescent="0.25">
      <c r="B47" s="1" t="s">
        <v>85</v>
      </c>
      <c r="D47" s="1" t="s">
        <v>9</v>
      </c>
      <c r="E47" s="9">
        <f>SUM(E9:E46)</f>
        <v>4527612</v>
      </c>
      <c r="F47" s="2" t="s">
        <v>9</v>
      </c>
      <c r="G47" s="9">
        <f>SUM(G9:G46)</f>
        <v>4867280</v>
      </c>
      <c r="H47" s="2" t="s">
        <v>9</v>
      </c>
      <c r="I47" s="9">
        <f>SUM(I9:I46)</f>
        <v>0</v>
      </c>
      <c r="J47" s="2" t="s">
        <v>9</v>
      </c>
      <c r="K47" s="9">
        <f>SUM(K9:K46)</f>
        <v>0</v>
      </c>
    </row>
    <row r="48" spans="2:11" ht="15.9" customHeight="1" x14ac:dyDescent="0.25">
      <c r="E48" s="2"/>
      <c r="F48" s="2"/>
      <c r="G48" s="2"/>
      <c r="H48" s="2"/>
      <c r="J48" s="2"/>
      <c r="K48" s="2"/>
    </row>
    <row r="49" spans="1:11" ht="15.9" customHeight="1" x14ac:dyDescent="0.25">
      <c r="E49" s="2"/>
      <c r="F49" s="2"/>
      <c r="G49" s="2"/>
      <c r="H49" s="2"/>
      <c r="J49" s="2"/>
      <c r="K49" s="2"/>
    </row>
    <row r="50" spans="1:11" ht="15.9" customHeight="1" x14ac:dyDescent="0.25">
      <c r="E50" s="2"/>
      <c r="F50" s="2"/>
      <c r="G50" s="2"/>
      <c r="H50" s="2"/>
      <c r="J50" s="2"/>
      <c r="K50" s="2"/>
    </row>
    <row r="51" spans="1:11" ht="15.9" customHeight="1" x14ac:dyDescent="0.25">
      <c r="E51" s="2"/>
      <c r="F51" s="2"/>
      <c r="G51" s="2"/>
      <c r="H51" s="2"/>
      <c r="J51" s="2"/>
      <c r="K51" s="2"/>
    </row>
    <row r="52" spans="1:11" ht="15.9" customHeight="1" x14ac:dyDescent="0.25">
      <c r="E52" s="2"/>
      <c r="F52" s="2"/>
      <c r="G52" s="2"/>
      <c r="H52" s="2"/>
      <c r="J52" s="2"/>
      <c r="K52" s="2"/>
    </row>
    <row r="53" spans="1:11" ht="15" customHeight="1" x14ac:dyDescent="0.25">
      <c r="A53" s="86">
        <v>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1:11" ht="15" customHeight="1" x14ac:dyDescent="0.25">
      <c r="A54" s="86" t="s">
        <v>0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1:11" ht="15" customHeight="1" x14ac:dyDescent="0.25">
      <c r="A55" s="86" t="s">
        <v>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1:11" ht="15" customHeight="1" x14ac:dyDescent="0.25">
      <c r="A56" s="86" t="s">
        <v>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1:11" ht="15" customHeight="1" x14ac:dyDescent="0.25">
      <c r="A57" s="86" t="s">
        <v>3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1" ht="15" customHeight="1" x14ac:dyDescent="0.25"/>
    <row r="59" spans="1:11" ht="15" customHeight="1" x14ac:dyDescent="0.25">
      <c r="E59" s="33">
        <f>E6</f>
        <v>2020</v>
      </c>
      <c r="G59" s="33">
        <f>G6</f>
        <v>2021</v>
      </c>
      <c r="H59" s="33"/>
      <c r="I59" s="33">
        <f>I6</f>
        <v>2021</v>
      </c>
      <c r="K59" s="33">
        <f>K6</f>
        <v>2022</v>
      </c>
    </row>
    <row r="60" spans="1:11" ht="15" customHeight="1" x14ac:dyDescent="0.25">
      <c r="E60" s="33" t="s">
        <v>86</v>
      </c>
      <c r="G60" s="33" t="s">
        <v>5</v>
      </c>
      <c r="H60" s="33"/>
      <c r="I60" s="6" t="s">
        <v>4</v>
      </c>
      <c r="J60" s="86" t="s">
        <v>5</v>
      </c>
      <c r="K60" s="86"/>
    </row>
    <row r="61" spans="1:11" ht="15" customHeight="1" x14ac:dyDescent="0.25">
      <c r="E61" s="33"/>
      <c r="G61" s="33"/>
      <c r="H61" s="33"/>
      <c r="I61" s="6"/>
      <c r="J61" s="33"/>
      <c r="K61" s="33"/>
    </row>
    <row r="62" spans="1:11" ht="15" customHeight="1" x14ac:dyDescent="0.25">
      <c r="B62" s="1" t="s">
        <v>85</v>
      </c>
      <c r="E62" s="2"/>
      <c r="F62" s="2"/>
      <c r="G62" s="2"/>
      <c r="H62" s="2"/>
      <c r="J62" s="2"/>
      <c r="K62" s="2"/>
    </row>
    <row r="63" spans="1:11" ht="15" customHeight="1" x14ac:dyDescent="0.25">
      <c r="B63" s="1" t="s">
        <v>87</v>
      </c>
      <c r="D63" s="1" t="s">
        <v>9</v>
      </c>
      <c r="E63" s="2">
        <f>SUM(E9:E46)</f>
        <v>4527612</v>
      </c>
      <c r="F63" s="2" t="s">
        <v>9</v>
      </c>
      <c r="G63" s="2">
        <f>SUM(G47)</f>
        <v>4867280</v>
      </c>
      <c r="H63" s="2" t="s">
        <v>9</v>
      </c>
      <c r="I63" s="2">
        <f>SUM(I47)</f>
        <v>0</v>
      </c>
      <c r="J63" s="2" t="s">
        <v>9</v>
      </c>
      <c r="K63" s="2">
        <f>SUM(K47)</f>
        <v>0</v>
      </c>
    </row>
    <row r="64" spans="1:11" ht="15" customHeight="1" x14ac:dyDescent="0.25">
      <c r="E64" s="2"/>
      <c r="F64" s="2"/>
      <c r="G64" s="2"/>
      <c r="H64" s="2"/>
      <c r="J64" s="2"/>
      <c r="K64" s="2"/>
    </row>
    <row r="65" spans="1:11" ht="15" customHeight="1" x14ac:dyDescent="0.25">
      <c r="A65" s="1" t="s">
        <v>88</v>
      </c>
      <c r="E65" s="2"/>
      <c r="F65" s="2"/>
      <c r="G65" s="2"/>
      <c r="H65" s="2"/>
      <c r="J65" s="2"/>
      <c r="K65" s="2"/>
    </row>
    <row r="66" spans="1:11" ht="15" customHeight="1" x14ac:dyDescent="0.25">
      <c r="B66" s="1" t="s">
        <v>89</v>
      </c>
      <c r="E66" s="4">
        <f>E130+E204+E251+E294+E357+E410+E468+E538+E583+E635+E694+E752+E805+E875+E926+E972+E1033</f>
        <v>4790059</v>
      </c>
      <c r="F66" s="2"/>
      <c r="G66" s="4">
        <f>G130+G204+G251+G294+G357+G410+G468+G538+G583+G635+G694+G752+G805+G875+G926+G972+G1033</f>
        <v>4867280</v>
      </c>
      <c r="H66" s="2"/>
      <c r="I66" s="4">
        <f>I130+I204+I251+I294+I357+I410+I468+I538+I583+I635+I694+I752+I805+I875+I926+I972+I1033</f>
        <v>0</v>
      </c>
      <c r="J66" s="2"/>
      <c r="K66" s="4">
        <f>K130+K204+K251+K294+K357+K410+K468+K538+K583+K635+K694+K752+K805+K875+K926+K972+K1033</f>
        <v>0</v>
      </c>
    </row>
    <row r="67" spans="1:11" ht="15" customHeight="1" x14ac:dyDescent="0.25">
      <c r="E67" s="2"/>
      <c r="F67" s="2"/>
      <c r="G67" s="2"/>
      <c r="H67" s="2"/>
      <c r="J67" s="2"/>
      <c r="K67" s="2"/>
    </row>
    <row r="68" spans="1:11" ht="15" customHeight="1" x14ac:dyDescent="0.25">
      <c r="B68" s="1" t="s">
        <v>96</v>
      </c>
      <c r="E68" s="2"/>
      <c r="F68" s="2"/>
      <c r="G68" s="2"/>
      <c r="H68" s="2"/>
      <c r="J68" s="2"/>
      <c r="K68" s="2"/>
    </row>
    <row r="69" spans="1:11" ht="15" customHeight="1" x14ac:dyDescent="0.25">
      <c r="B69" s="1" t="s">
        <v>97</v>
      </c>
      <c r="E69" s="2">
        <f>E63-E66</f>
        <v>-262447</v>
      </c>
      <c r="F69" s="2"/>
      <c r="G69" s="2">
        <f>SUM(G47-G66)</f>
        <v>0</v>
      </c>
      <c r="H69" s="2"/>
      <c r="I69" s="2">
        <f>I47-I66</f>
        <v>0</v>
      </c>
      <c r="J69" s="2"/>
      <c r="K69" s="2">
        <f>SUM(K47-K66)</f>
        <v>0</v>
      </c>
    </row>
    <row r="70" spans="1:11" ht="15" customHeight="1" x14ac:dyDescent="0.25">
      <c r="E70" s="2"/>
      <c r="G70" s="2"/>
      <c r="K70" s="2"/>
    </row>
    <row r="71" spans="1:11" ht="15" customHeight="1" x14ac:dyDescent="0.25">
      <c r="A71" s="1" t="s">
        <v>98</v>
      </c>
      <c r="E71" s="2"/>
      <c r="G71" s="2"/>
      <c r="K71" s="2"/>
    </row>
    <row r="72" spans="1:11" ht="15" customHeight="1" x14ac:dyDescent="0.25">
      <c r="B72" s="1" t="s">
        <v>99</v>
      </c>
      <c r="E72" s="2"/>
      <c r="G72" s="2"/>
      <c r="K72" s="2"/>
    </row>
    <row r="73" spans="1:11" ht="15" customHeight="1" x14ac:dyDescent="0.25">
      <c r="B73" s="1" t="s">
        <v>103</v>
      </c>
      <c r="E73" s="2">
        <v>799458</v>
      </c>
      <c r="F73" s="2"/>
      <c r="G73" s="2"/>
      <c r="H73" s="2"/>
      <c r="J73" s="2"/>
      <c r="K73" s="2"/>
    </row>
    <row r="74" spans="1:11" ht="15" customHeight="1" x14ac:dyDescent="0.25">
      <c r="B74" s="1" t="s">
        <v>105</v>
      </c>
      <c r="E74" s="10">
        <v>-767458</v>
      </c>
      <c r="F74" s="2"/>
      <c r="G74" s="10"/>
      <c r="H74" s="2"/>
      <c r="I74" s="10"/>
      <c r="J74" s="2"/>
      <c r="K74" s="10"/>
    </row>
    <row r="75" spans="1:11" ht="15" customHeight="1" x14ac:dyDescent="0.25">
      <c r="E75" s="2"/>
      <c r="F75" s="2"/>
      <c r="G75" s="2"/>
      <c r="H75" s="2"/>
      <c r="J75" s="2"/>
      <c r="K75" s="2"/>
    </row>
    <row r="76" spans="1:11" ht="15" customHeight="1" x14ac:dyDescent="0.25">
      <c r="B76" s="1" t="s">
        <v>106</v>
      </c>
      <c r="E76" s="2"/>
      <c r="F76" s="2"/>
      <c r="G76" s="2"/>
      <c r="H76" s="2"/>
      <c r="J76" s="2"/>
      <c r="K76" s="2"/>
    </row>
    <row r="77" spans="1:11" ht="15" customHeight="1" x14ac:dyDescent="0.25">
      <c r="C77" s="1" t="s">
        <v>107</v>
      </c>
      <c r="E77" s="2"/>
      <c r="F77" s="2"/>
      <c r="G77" s="2"/>
      <c r="H77" s="2"/>
      <c r="J77" s="2"/>
      <c r="K77" s="2"/>
    </row>
    <row r="78" spans="1:11" ht="15" customHeight="1" x14ac:dyDescent="0.25">
      <c r="C78" s="1" t="s">
        <v>108</v>
      </c>
      <c r="E78" s="2">
        <f>SUM(E69:E74)</f>
        <v>-230447</v>
      </c>
      <c r="F78" s="2"/>
      <c r="G78" s="2">
        <f>G69+G73+G74</f>
        <v>0</v>
      </c>
      <c r="H78" s="2"/>
      <c r="I78" s="2">
        <f>SUM(I69:I74)</f>
        <v>0</v>
      </c>
      <c r="J78" s="2"/>
      <c r="K78" s="2">
        <f>K69+K73+K74</f>
        <v>0</v>
      </c>
    </row>
    <row r="79" spans="1:11" ht="15" customHeight="1" x14ac:dyDescent="0.25">
      <c r="E79" s="2"/>
      <c r="G79" s="2"/>
      <c r="K79" s="2"/>
    </row>
    <row r="80" spans="1:11" ht="15" customHeight="1" x14ac:dyDescent="0.25">
      <c r="A80" s="1" t="s">
        <v>111</v>
      </c>
      <c r="E80" s="10">
        <v>1012804</v>
      </c>
      <c r="F80" s="2"/>
      <c r="G80" s="10">
        <v>850949</v>
      </c>
      <c r="H80" s="2"/>
      <c r="I80" s="10">
        <f>E83</f>
        <v>782357</v>
      </c>
      <c r="J80" s="2"/>
      <c r="K80" s="10">
        <f>I83</f>
        <v>782357</v>
      </c>
    </row>
    <row r="81" spans="1:11" ht="15" customHeight="1" x14ac:dyDescent="0.25">
      <c r="E81" s="2"/>
      <c r="F81" s="2"/>
      <c r="G81" s="2"/>
      <c r="H81" s="2"/>
      <c r="J81" s="2"/>
      <c r="K81" s="2"/>
    </row>
    <row r="82" spans="1:11" ht="15" customHeight="1" x14ac:dyDescent="0.25">
      <c r="E82" s="2"/>
      <c r="F82" s="2"/>
      <c r="G82" s="2"/>
      <c r="H82" s="2"/>
      <c r="J82" s="2"/>
      <c r="K82" s="2"/>
    </row>
    <row r="83" spans="1:11" ht="15" customHeight="1" thickBot="1" x14ac:dyDescent="0.3">
      <c r="A83" s="1" t="s">
        <v>112</v>
      </c>
      <c r="D83" s="7" t="s">
        <v>9</v>
      </c>
      <c r="E83" s="3">
        <f>E78+E80</f>
        <v>782357</v>
      </c>
      <c r="F83" s="8" t="s">
        <v>9</v>
      </c>
      <c r="G83" s="3">
        <f>SUM(G78:G80)</f>
        <v>850949</v>
      </c>
      <c r="H83" s="8" t="s">
        <v>9</v>
      </c>
      <c r="I83" s="3">
        <f>SUM(I78:I80)</f>
        <v>782357</v>
      </c>
      <c r="J83" s="8" t="s">
        <v>9</v>
      </c>
      <c r="K83" s="3">
        <f>SUM(K78:K80)</f>
        <v>782357</v>
      </c>
    </row>
    <row r="84" spans="1:11" ht="15" customHeight="1" thickTop="1" x14ac:dyDescent="0.25">
      <c r="D84" s="7"/>
      <c r="E84" s="2"/>
      <c r="F84" s="8"/>
      <c r="G84" s="2"/>
      <c r="H84" s="8"/>
      <c r="J84" s="8"/>
      <c r="K84" s="2"/>
    </row>
    <row r="85" spans="1:11" ht="15" customHeight="1" x14ac:dyDescent="0.25">
      <c r="D85" s="7"/>
      <c r="E85" s="2"/>
      <c r="F85" s="8"/>
      <c r="G85" s="2"/>
      <c r="H85" s="8"/>
      <c r="J85" s="8"/>
      <c r="K85" s="2"/>
    </row>
    <row r="86" spans="1:11" ht="15" customHeight="1" x14ac:dyDescent="0.25">
      <c r="D86" s="7"/>
      <c r="E86" s="2"/>
      <c r="F86" s="8"/>
      <c r="G86" s="2"/>
      <c r="H86" s="8"/>
      <c r="J86" s="8"/>
      <c r="K86" s="2"/>
    </row>
    <row r="87" spans="1:11" ht="15" customHeight="1" x14ac:dyDescent="0.25">
      <c r="D87" s="7"/>
      <c r="E87" s="2"/>
      <c r="F87" s="8"/>
      <c r="G87" s="2"/>
      <c r="H87" s="8"/>
      <c r="J87" s="8"/>
      <c r="K87" s="2"/>
    </row>
    <row r="88" spans="1:11" ht="15" customHeight="1" x14ac:dyDescent="0.25">
      <c r="D88" s="7"/>
      <c r="E88" s="2"/>
      <c r="F88" s="8"/>
      <c r="G88" s="2"/>
      <c r="H88" s="8"/>
      <c r="J88" s="8"/>
      <c r="K88" s="2"/>
    </row>
    <row r="89" spans="1:11" ht="15" customHeight="1" x14ac:dyDescent="0.25">
      <c r="D89" s="7"/>
      <c r="E89" s="2"/>
      <c r="F89" s="8"/>
      <c r="G89" s="2"/>
      <c r="H89" s="8"/>
      <c r="J89" s="8"/>
      <c r="K89" s="2"/>
    </row>
    <row r="90" spans="1:11" ht="15" customHeight="1" x14ac:dyDescent="0.25">
      <c r="D90" s="7"/>
      <c r="E90" s="2"/>
      <c r="F90" s="8"/>
      <c r="G90" s="2"/>
      <c r="H90" s="8"/>
      <c r="J90" s="8"/>
      <c r="K90" s="2"/>
    </row>
    <row r="91" spans="1:11" ht="15" customHeight="1" x14ac:dyDescent="0.25">
      <c r="D91" s="7"/>
      <c r="E91" s="2"/>
      <c r="F91" s="8"/>
      <c r="G91" s="2"/>
      <c r="H91" s="8"/>
      <c r="J91" s="8"/>
      <c r="K91" s="2"/>
    </row>
    <row r="92" spans="1:11" ht="15" customHeight="1" x14ac:dyDescent="0.25">
      <c r="D92" s="7"/>
      <c r="E92" s="2"/>
      <c r="F92" s="8"/>
      <c r="G92" s="2"/>
      <c r="H92" s="8"/>
      <c r="J92" s="8"/>
      <c r="K92" s="2"/>
    </row>
    <row r="93" spans="1:11" ht="15" customHeight="1" x14ac:dyDescent="0.25">
      <c r="D93" s="7"/>
      <c r="E93" s="2"/>
      <c r="F93" s="8"/>
      <c r="G93" s="2"/>
      <c r="H93" s="8"/>
      <c r="J93" s="8"/>
      <c r="K93" s="2"/>
    </row>
    <row r="94" spans="1:11" ht="15" customHeight="1" x14ac:dyDescent="0.25">
      <c r="D94" s="7"/>
      <c r="E94" s="2"/>
      <c r="F94" s="8"/>
      <c r="G94" s="2"/>
      <c r="H94" s="8"/>
      <c r="J94" s="8"/>
      <c r="K94" s="2"/>
    </row>
    <row r="95" spans="1:11" ht="15" customHeight="1" x14ac:dyDescent="0.25">
      <c r="D95" s="7"/>
      <c r="E95" s="2"/>
      <c r="F95" s="8"/>
      <c r="G95" s="2"/>
      <c r="H95" s="8"/>
      <c r="J95" s="8"/>
      <c r="K95" s="2"/>
    </row>
    <row r="96" spans="1:11" ht="15" customHeight="1" x14ac:dyDescent="0.25">
      <c r="D96" s="7"/>
      <c r="E96" s="2"/>
      <c r="F96" s="8"/>
      <c r="G96" s="2"/>
      <c r="H96" s="8"/>
      <c r="J96" s="8"/>
      <c r="K96" s="2"/>
    </row>
    <row r="97" spans="1:11" ht="15" customHeight="1" x14ac:dyDescent="0.25">
      <c r="D97" s="7"/>
      <c r="E97" s="2"/>
      <c r="F97" s="8"/>
      <c r="G97" s="2"/>
      <c r="H97" s="8"/>
      <c r="J97" s="8"/>
      <c r="K97" s="2"/>
    </row>
    <row r="98" spans="1:11" ht="15" customHeight="1" x14ac:dyDescent="0.25">
      <c r="D98" s="7"/>
      <c r="E98" s="2"/>
      <c r="F98" s="8"/>
      <c r="G98" s="2"/>
      <c r="H98" s="8"/>
      <c r="J98" s="8"/>
      <c r="K98" s="2"/>
    </row>
    <row r="99" spans="1:11" ht="15" customHeight="1" x14ac:dyDescent="0.25">
      <c r="D99" s="7"/>
      <c r="E99" s="2"/>
      <c r="F99" s="8"/>
      <c r="G99" s="2"/>
      <c r="H99" s="8"/>
      <c r="J99" s="8"/>
      <c r="K99" s="2"/>
    </row>
    <row r="100" spans="1:11" ht="15" customHeight="1" x14ac:dyDescent="0.25">
      <c r="D100" s="7"/>
      <c r="E100" s="2"/>
      <c r="F100" s="8"/>
      <c r="G100" s="2"/>
      <c r="H100" s="8"/>
      <c r="J100" s="8"/>
      <c r="K100" s="2"/>
    </row>
    <row r="101" spans="1:11" ht="15" customHeight="1" x14ac:dyDescent="0.25">
      <c r="D101" s="7"/>
      <c r="E101" s="2"/>
      <c r="F101" s="8"/>
      <c r="G101" s="2"/>
      <c r="H101" s="8"/>
      <c r="J101" s="8"/>
      <c r="K101" s="2"/>
    </row>
    <row r="102" spans="1:11" ht="15" customHeight="1" x14ac:dyDescent="0.25">
      <c r="D102" s="7"/>
      <c r="E102" s="2"/>
      <c r="F102" s="8"/>
      <c r="G102" s="2"/>
      <c r="H102" s="8"/>
      <c r="J102" s="8"/>
      <c r="K102" s="2"/>
    </row>
    <row r="103" spans="1:11" ht="15" customHeight="1" x14ac:dyDescent="0.25">
      <c r="D103" s="7"/>
      <c r="E103" s="2"/>
      <c r="F103" s="8"/>
      <c r="G103" s="2"/>
      <c r="H103" s="8"/>
      <c r="J103" s="8"/>
      <c r="K103" s="2"/>
    </row>
    <row r="104" spans="1:11" ht="15" customHeight="1" x14ac:dyDescent="0.25">
      <c r="D104" s="7"/>
      <c r="E104" s="2"/>
      <c r="F104" s="8"/>
      <c r="G104" s="2"/>
      <c r="H104" s="8"/>
      <c r="J104" s="8"/>
      <c r="K104" s="2"/>
    </row>
    <row r="105" spans="1:11" ht="15" customHeight="1" x14ac:dyDescent="0.25">
      <c r="D105" s="7"/>
      <c r="E105" s="2"/>
      <c r="F105" s="8"/>
      <c r="G105" s="2"/>
      <c r="H105" s="8"/>
      <c r="J105" s="8"/>
      <c r="K105" s="2"/>
    </row>
    <row r="106" spans="1:11" ht="15" customHeight="1" x14ac:dyDescent="0.25">
      <c r="D106" s="7"/>
      <c r="E106" s="2"/>
      <c r="F106" s="8"/>
      <c r="G106" s="2"/>
      <c r="H106" s="8"/>
      <c r="J106" s="8"/>
      <c r="K106" s="2"/>
    </row>
    <row r="107" spans="1:11" ht="15" customHeight="1" x14ac:dyDescent="0.25">
      <c r="D107" s="7"/>
      <c r="E107" s="2"/>
      <c r="F107" s="8"/>
      <c r="G107" s="2"/>
      <c r="H107" s="8"/>
      <c r="J107" s="8"/>
      <c r="K107" s="2"/>
    </row>
    <row r="108" spans="1:11" ht="15" customHeight="1" x14ac:dyDescent="0.25">
      <c r="D108" s="7"/>
      <c r="E108" s="2"/>
      <c r="F108" s="8"/>
      <c r="G108" s="2"/>
      <c r="H108" s="8"/>
      <c r="J108" s="8"/>
      <c r="K108" s="2"/>
    </row>
    <row r="109" spans="1:11" ht="15" customHeight="1" x14ac:dyDescent="0.25">
      <c r="A109" s="86">
        <v>4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1:11" ht="15" customHeight="1" x14ac:dyDescent="0.25">
      <c r="A110" s="86" t="s">
        <v>0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1:11" ht="15" customHeight="1" x14ac:dyDescent="0.25"/>
    <row r="112" spans="1:11" ht="15" customHeight="1" x14ac:dyDescent="0.25">
      <c r="A112" s="86" t="s">
        <v>1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1:11" ht="15" customHeight="1" x14ac:dyDescent="0.25"/>
    <row r="114" spans="1:11" ht="15" customHeight="1" x14ac:dyDescent="0.25">
      <c r="A114" s="86" t="s">
        <v>113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1:11" ht="15" customHeight="1" x14ac:dyDescent="0.25"/>
    <row r="116" spans="1:11" ht="15" customHeight="1" x14ac:dyDescent="0.25">
      <c r="A116" s="86" t="s">
        <v>114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1:11" ht="15" customHeight="1" x14ac:dyDescent="0.25"/>
    <row r="118" spans="1:11" ht="15" customHeight="1" x14ac:dyDescent="0.25">
      <c r="A118" s="86" t="s">
        <v>115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</row>
    <row r="119" spans="1:11" ht="15" customHeight="1" x14ac:dyDescent="0.25"/>
    <row r="120" spans="1:11" ht="15" customHeight="1" x14ac:dyDescent="0.25"/>
    <row r="121" spans="1:11" ht="15" customHeight="1" x14ac:dyDescent="0.25">
      <c r="E121" s="33">
        <f>E59</f>
        <v>2020</v>
      </c>
      <c r="G121" s="33">
        <f>G59</f>
        <v>2021</v>
      </c>
      <c r="H121" s="33"/>
      <c r="I121" s="33">
        <f>I59</f>
        <v>2021</v>
      </c>
      <c r="K121" s="33">
        <f>K59</f>
        <v>2022</v>
      </c>
    </row>
    <row r="122" spans="1:11" ht="15" customHeight="1" x14ac:dyDescent="0.25">
      <c r="E122" s="33" t="s">
        <v>86</v>
      </c>
      <c r="G122" s="33" t="s">
        <v>5</v>
      </c>
      <c r="H122" s="33"/>
      <c r="I122" s="6" t="s">
        <v>4</v>
      </c>
      <c r="J122" s="86" t="s">
        <v>5</v>
      </c>
      <c r="K122" s="86"/>
    </row>
    <row r="123" spans="1:11" ht="15" customHeight="1" x14ac:dyDescent="0.25"/>
    <row r="124" spans="1:11" ht="15" customHeight="1" x14ac:dyDescent="0.25">
      <c r="E124" s="2"/>
      <c r="G124" s="2"/>
      <c r="H124" s="2"/>
      <c r="K124" s="2"/>
    </row>
    <row r="125" spans="1:11" ht="15" customHeight="1" x14ac:dyDescent="0.25">
      <c r="A125" s="1" t="s">
        <v>116</v>
      </c>
      <c r="E125" s="2"/>
      <c r="G125" s="2"/>
      <c r="H125" s="2"/>
      <c r="K125" s="2"/>
    </row>
    <row r="126" spans="1:11" ht="15" customHeight="1" x14ac:dyDescent="0.25">
      <c r="B126" s="1" t="s">
        <v>118</v>
      </c>
      <c r="D126" s="1" t="s">
        <v>9</v>
      </c>
      <c r="E126" s="2">
        <v>20273</v>
      </c>
      <c r="F126" s="1" t="s">
        <v>9</v>
      </c>
      <c r="G126" s="11">
        <v>19491</v>
      </c>
      <c r="H126" s="1" t="s">
        <v>9</v>
      </c>
      <c r="J126" s="1" t="s">
        <v>9</v>
      </c>
      <c r="K126" s="2"/>
    </row>
    <row r="127" spans="1:11" ht="15" customHeight="1" x14ac:dyDescent="0.25">
      <c r="B127" s="1" t="s">
        <v>119</v>
      </c>
      <c r="E127" s="2"/>
      <c r="G127" s="11"/>
      <c r="K127" s="2"/>
    </row>
    <row r="128" spans="1:11" ht="15" customHeight="1" x14ac:dyDescent="0.25">
      <c r="C128" s="1" t="s">
        <v>121</v>
      </c>
      <c r="E128" s="10">
        <v>12280</v>
      </c>
      <c r="F128" s="2"/>
      <c r="G128" s="12">
        <v>15000</v>
      </c>
      <c r="H128" s="2"/>
      <c r="I128" s="10"/>
      <c r="K128" s="10"/>
    </row>
    <row r="129" spans="2:11" ht="15" customHeight="1" x14ac:dyDescent="0.25">
      <c r="E129" s="2"/>
      <c r="G129" s="2"/>
      <c r="K129" s="11"/>
    </row>
    <row r="130" spans="2:11" ht="15" customHeight="1" thickBot="1" x14ac:dyDescent="0.3">
      <c r="B130" s="1" t="s">
        <v>122</v>
      </c>
      <c r="D130" s="7" t="s">
        <v>9</v>
      </c>
      <c r="E130" s="3">
        <f>SUM(E125:E128)</f>
        <v>32553</v>
      </c>
      <c r="F130" s="8" t="s">
        <v>9</v>
      </c>
      <c r="G130" s="3">
        <f>SUM(G126:G128)</f>
        <v>34491</v>
      </c>
      <c r="H130" s="8" t="s">
        <v>9</v>
      </c>
      <c r="I130" s="3">
        <f>SUM(I125:I128)</f>
        <v>0</v>
      </c>
      <c r="J130" s="8" t="s">
        <v>9</v>
      </c>
      <c r="K130" s="13">
        <f>SUM(K126:K129)</f>
        <v>0</v>
      </c>
    </row>
    <row r="131" spans="2:11" ht="15" customHeight="1" thickTop="1" x14ac:dyDescent="0.25">
      <c r="D131" s="7"/>
      <c r="E131" s="2"/>
      <c r="F131" s="8"/>
      <c r="G131" s="2"/>
      <c r="H131" s="8"/>
      <c r="J131" s="8"/>
      <c r="K131" s="11"/>
    </row>
    <row r="132" spans="2:11" ht="15" customHeight="1" x14ac:dyDescent="0.25">
      <c r="D132" s="7"/>
      <c r="E132" s="2"/>
      <c r="F132" s="8"/>
      <c r="G132" s="2"/>
      <c r="H132" s="8"/>
      <c r="J132" s="8"/>
      <c r="K132" s="11"/>
    </row>
    <row r="133" spans="2:11" ht="15" customHeight="1" x14ac:dyDescent="0.25">
      <c r="D133" s="7"/>
      <c r="E133" s="2"/>
      <c r="F133" s="8"/>
      <c r="G133" s="2"/>
      <c r="H133" s="8"/>
      <c r="J133" s="8"/>
      <c r="K133" s="11"/>
    </row>
    <row r="134" spans="2:11" ht="15" customHeight="1" x14ac:dyDescent="0.25">
      <c r="D134" s="7"/>
      <c r="E134" s="2"/>
      <c r="F134" s="8"/>
      <c r="G134" s="2"/>
      <c r="H134" s="8"/>
      <c r="J134" s="8"/>
      <c r="K134" s="11"/>
    </row>
    <row r="135" spans="2:11" ht="15" customHeight="1" x14ac:dyDescent="0.25">
      <c r="D135" s="7"/>
      <c r="E135" s="2"/>
      <c r="F135" s="8"/>
      <c r="G135" s="2"/>
      <c r="H135" s="8"/>
      <c r="J135" s="8"/>
      <c r="K135" s="11"/>
    </row>
    <row r="136" spans="2:11" ht="15" customHeight="1" x14ac:dyDescent="0.25">
      <c r="D136" s="7"/>
      <c r="E136" s="2"/>
      <c r="F136" s="8"/>
      <c r="G136" s="2"/>
      <c r="H136" s="8"/>
      <c r="J136" s="8"/>
      <c r="K136" s="11"/>
    </row>
    <row r="137" spans="2:11" ht="15" customHeight="1" x14ac:dyDescent="0.25">
      <c r="D137" s="7"/>
      <c r="E137" s="2"/>
      <c r="F137" s="8"/>
      <c r="G137" s="2"/>
      <c r="H137" s="8"/>
      <c r="J137" s="8"/>
      <c r="K137" s="11"/>
    </row>
    <row r="138" spans="2:11" ht="15" customHeight="1" x14ac:dyDescent="0.25">
      <c r="D138" s="7"/>
      <c r="E138" s="2"/>
      <c r="F138" s="8"/>
      <c r="G138" s="2"/>
      <c r="H138" s="8"/>
      <c r="J138" s="8"/>
      <c r="K138" s="11"/>
    </row>
    <row r="139" spans="2:11" ht="15" customHeight="1" x14ac:dyDescent="0.25">
      <c r="D139" s="7"/>
      <c r="E139" s="2"/>
      <c r="F139" s="8"/>
      <c r="G139" s="2"/>
      <c r="H139" s="8"/>
      <c r="J139" s="8"/>
      <c r="K139" s="11"/>
    </row>
    <row r="140" spans="2:11" ht="15" customHeight="1" x14ac:dyDescent="0.25">
      <c r="D140" s="7"/>
      <c r="E140" s="2"/>
      <c r="F140" s="8"/>
      <c r="G140" s="2"/>
      <c r="H140" s="8"/>
      <c r="J140" s="8"/>
      <c r="K140" s="11"/>
    </row>
    <row r="141" spans="2:11" ht="15" customHeight="1" x14ac:dyDescent="0.25">
      <c r="D141" s="7"/>
      <c r="E141" s="2"/>
      <c r="F141" s="8"/>
      <c r="G141" s="2"/>
      <c r="H141" s="8"/>
      <c r="J141" s="8"/>
      <c r="K141" s="11"/>
    </row>
    <row r="142" spans="2:11" ht="15" customHeight="1" x14ac:dyDescent="0.25">
      <c r="D142" s="7"/>
      <c r="E142" s="2"/>
      <c r="F142" s="8"/>
      <c r="G142" s="2"/>
      <c r="H142" s="8"/>
      <c r="J142" s="8"/>
      <c r="K142" s="11"/>
    </row>
    <row r="143" spans="2:11" ht="15" customHeight="1" x14ac:dyDescent="0.25">
      <c r="D143" s="7"/>
      <c r="E143" s="2"/>
      <c r="F143" s="8"/>
      <c r="G143" s="2"/>
      <c r="H143" s="8"/>
      <c r="J143" s="8"/>
      <c r="K143" s="11"/>
    </row>
    <row r="144" spans="2:11" ht="15" customHeight="1" x14ac:dyDescent="0.25">
      <c r="D144" s="7"/>
      <c r="E144" s="2"/>
      <c r="F144" s="8"/>
      <c r="G144" s="2"/>
      <c r="H144" s="8"/>
      <c r="J144" s="8"/>
      <c r="K144" s="11"/>
    </row>
    <row r="145" spans="4:11" ht="15" customHeight="1" x14ac:dyDescent="0.25">
      <c r="D145" s="7"/>
      <c r="E145" s="2"/>
      <c r="F145" s="8"/>
      <c r="G145" s="2"/>
      <c r="H145" s="8"/>
      <c r="J145" s="8"/>
      <c r="K145" s="11"/>
    </row>
    <row r="146" spans="4:11" ht="15" customHeight="1" x14ac:dyDescent="0.25">
      <c r="D146" s="7"/>
      <c r="E146" s="2"/>
      <c r="F146" s="8"/>
      <c r="G146" s="2"/>
      <c r="H146" s="8"/>
      <c r="J146" s="8"/>
      <c r="K146" s="11"/>
    </row>
    <row r="147" spans="4:11" ht="15" customHeight="1" x14ac:dyDescent="0.25">
      <c r="D147" s="7"/>
      <c r="E147" s="2"/>
      <c r="F147" s="8"/>
      <c r="G147" s="2"/>
      <c r="H147" s="8"/>
      <c r="J147" s="8"/>
      <c r="K147" s="11"/>
    </row>
    <row r="148" spans="4:11" ht="15" customHeight="1" x14ac:dyDescent="0.25">
      <c r="D148" s="7"/>
      <c r="E148" s="2"/>
      <c r="F148" s="8"/>
      <c r="G148" s="2"/>
      <c r="H148" s="8"/>
      <c r="J148" s="8"/>
      <c r="K148" s="11"/>
    </row>
    <row r="149" spans="4:11" ht="15" customHeight="1" x14ac:dyDescent="0.25">
      <c r="D149" s="7"/>
      <c r="E149" s="2"/>
      <c r="F149" s="8"/>
      <c r="G149" s="2"/>
      <c r="H149" s="8"/>
      <c r="J149" s="8"/>
      <c r="K149" s="11"/>
    </row>
    <row r="150" spans="4:11" ht="15" customHeight="1" x14ac:dyDescent="0.25">
      <c r="D150" s="7"/>
      <c r="E150" s="2"/>
      <c r="F150" s="8"/>
      <c r="G150" s="2"/>
      <c r="H150" s="8"/>
      <c r="J150" s="8"/>
      <c r="K150" s="11"/>
    </row>
    <row r="151" spans="4:11" ht="15" customHeight="1" x14ac:dyDescent="0.25">
      <c r="D151" s="7"/>
      <c r="E151" s="2"/>
      <c r="F151" s="8"/>
      <c r="G151" s="2"/>
      <c r="H151" s="8"/>
      <c r="J151" s="8"/>
      <c r="K151" s="11"/>
    </row>
    <row r="152" spans="4:11" ht="15" customHeight="1" x14ac:dyDescent="0.25">
      <c r="D152" s="7"/>
      <c r="E152" s="2"/>
      <c r="F152" s="8"/>
      <c r="G152" s="2"/>
      <c r="H152" s="8"/>
      <c r="J152" s="8"/>
      <c r="K152" s="11"/>
    </row>
    <row r="153" spans="4:11" ht="15" customHeight="1" x14ac:dyDescent="0.25">
      <c r="D153" s="7"/>
      <c r="E153" s="2"/>
      <c r="F153" s="8"/>
      <c r="G153" s="2"/>
      <c r="H153" s="8"/>
      <c r="J153" s="8"/>
      <c r="K153" s="11"/>
    </row>
    <row r="154" spans="4:11" ht="15" customHeight="1" x14ac:dyDescent="0.25">
      <c r="D154" s="7"/>
      <c r="E154" s="2"/>
      <c r="F154" s="8"/>
      <c r="G154" s="2"/>
      <c r="H154" s="8"/>
      <c r="J154" s="8"/>
      <c r="K154" s="11"/>
    </row>
    <row r="155" spans="4:11" ht="15" customHeight="1" x14ac:dyDescent="0.25">
      <c r="D155" s="7"/>
      <c r="E155" s="2"/>
      <c r="F155" s="8"/>
      <c r="G155" s="2"/>
      <c r="H155" s="8"/>
      <c r="J155" s="8"/>
      <c r="K155" s="11"/>
    </row>
    <row r="156" spans="4:11" ht="15" customHeight="1" x14ac:dyDescent="0.25">
      <c r="D156" s="7"/>
      <c r="E156" s="2"/>
      <c r="F156" s="8"/>
      <c r="G156" s="2"/>
      <c r="H156" s="8"/>
      <c r="J156" s="8"/>
      <c r="K156" s="11"/>
    </row>
    <row r="157" spans="4:11" ht="15" customHeight="1" x14ac:dyDescent="0.25">
      <c r="D157" s="7"/>
      <c r="E157" s="2"/>
      <c r="F157" s="8"/>
      <c r="G157" s="2"/>
      <c r="H157" s="8"/>
      <c r="J157" s="8"/>
      <c r="K157" s="11"/>
    </row>
    <row r="158" spans="4:11" ht="15" customHeight="1" x14ac:dyDescent="0.25">
      <c r="D158" s="7"/>
      <c r="E158" s="2"/>
      <c r="F158" s="8"/>
      <c r="G158" s="2"/>
      <c r="H158" s="8"/>
      <c r="J158" s="8"/>
      <c r="K158" s="11"/>
    </row>
    <row r="159" spans="4:11" ht="15" customHeight="1" x14ac:dyDescent="0.25">
      <c r="D159" s="7"/>
      <c r="E159" s="2"/>
      <c r="F159" s="8"/>
      <c r="G159" s="2"/>
      <c r="H159" s="8"/>
      <c r="J159" s="8"/>
      <c r="K159" s="11"/>
    </row>
    <row r="160" spans="4:11" ht="15" customHeight="1" x14ac:dyDescent="0.25">
      <c r="D160" s="7"/>
      <c r="E160" s="2"/>
      <c r="F160" s="8"/>
      <c r="G160" s="2"/>
      <c r="H160" s="8"/>
      <c r="J160" s="8"/>
      <c r="K160" s="11"/>
    </row>
    <row r="161" spans="1:11" ht="15" customHeight="1" x14ac:dyDescent="0.25">
      <c r="D161" s="7"/>
      <c r="E161" s="2"/>
      <c r="F161" s="8"/>
      <c r="G161" s="2"/>
      <c r="H161" s="8"/>
      <c r="J161" s="8"/>
      <c r="K161" s="11"/>
    </row>
    <row r="162" spans="1:11" ht="15" customHeight="1" x14ac:dyDescent="0.25">
      <c r="D162" s="7"/>
      <c r="E162" s="2"/>
      <c r="F162" s="8"/>
      <c r="G162" s="2"/>
      <c r="H162" s="8"/>
      <c r="J162" s="8"/>
      <c r="K162" s="11"/>
    </row>
    <row r="163" spans="1:11" ht="15" customHeight="1" x14ac:dyDescent="0.25">
      <c r="D163" s="7"/>
      <c r="E163" s="2"/>
      <c r="F163" s="8"/>
      <c r="G163" s="2"/>
      <c r="H163" s="8"/>
      <c r="J163" s="8"/>
      <c r="K163" s="11"/>
    </row>
    <row r="164" spans="1:11" ht="15" customHeight="1" x14ac:dyDescent="0.25">
      <c r="D164" s="7"/>
      <c r="E164" s="2"/>
      <c r="F164" s="8"/>
      <c r="G164" s="2"/>
      <c r="H164" s="8"/>
      <c r="J164" s="8"/>
      <c r="K164" s="11"/>
    </row>
    <row r="165" spans="1:11" ht="15" customHeight="1" x14ac:dyDescent="0.25">
      <c r="A165" s="86">
        <v>5</v>
      </c>
      <c r="B165" s="86"/>
      <c r="C165" s="86"/>
      <c r="D165" s="86"/>
      <c r="E165" s="86"/>
      <c r="F165" s="86"/>
      <c r="G165" s="86"/>
      <c r="H165" s="86"/>
      <c r="I165" s="86"/>
      <c r="J165" s="86"/>
      <c r="K165" s="86"/>
    </row>
    <row r="166" spans="1:11" ht="15" customHeight="1" x14ac:dyDescent="0.25">
      <c r="A166" s="86" t="s">
        <v>0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</row>
    <row r="167" spans="1:11" ht="15" customHeight="1" x14ac:dyDescent="0.25"/>
    <row r="168" spans="1:11" ht="15" customHeight="1" x14ac:dyDescent="0.25">
      <c r="A168" s="86" t="s">
        <v>1</v>
      </c>
      <c r="B168" s="86"/>
      <c r="C168" s="86"/>
      <c r="D168" s="86"/>
      <c r="E168" s="86"/>
      <c r="F168" s="86"/>
      <c r="G168" s="86"/>
      <c r="H168" s="86"/>
      <c r="I168" s="86"/>
      <c r="J168" s="86"/>
      <c r="K168" s="86"/>
    </row>
    <row r="169" spans="1:11" ht="15" customHeight="1" x14ac:dyDescent="0.25"/>
    <row r="170" spans="1:11" ht="15" customHeight="1" x14ac:dyDescent="0.25">
      <c r="A170" s="86" t="s">
        <v>123</v>
      </c>
      <c r="B170" s="86"/>
      <c r="C170" s="86"/>
      <c r="D170" s="86"/>
      <c r="E170" s="86"/>
      <c r="F170" s="86"/>
      <c r="G170" s="86"/>
      <c r="H170" s="86"/>
      <c r="I170" s="86"/>
      <c r="J170" s="86"/>
      <c r="K170" s="86"/>
    </row>
    <row r="171" spans="1:11" ht="15" customHeight="1" x14ac:dyDescent="0.25"/>
    <row r="172" spans="1:11" ht="15" customHeight="1" x14ac:dyDescent="0.25">
      <c r="A172" s="86" t="s">
        <v>114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</row>
    <row r="173" spans="1:11" ht="15" customHeight="1" x14ac:dyDescent="0.25"/>
    <row r="174" spans="1:11" ht="15" customHeight="1" x14ac:dyDescent="0.25">
      <c r="A174" s="86" t="s">
        <v>115</v>
      </c>
      <c r="B174" s="86"/>
      <c r="C174" s="86"/>
      <c r="D174" s="86"/>
      <c r="E174" s="86"/>
      <c r="F174" s="86"/>
      <c r="G174" s="86"/>
      <c r="H174" s="86"/>
      <c r="I174" s="86"/>
      <c r="J174" s="86"/>
      <c r="K174" s="86"/>
    </row>
    <row r="175" spans="1:11" ht="15" customHeight="1" x14ac:dyDescent="0.25"/>
    <row r="176" spans="1:11" ht="15" customHeight="1" x14ac:dyDescent="0.25"/>
    <row r="177" spans="1:11" ht="15" customHeight="1" x14ac:dyDescent="0.25">
      <c r="E177" s="33">
        <v>2019</v>
      </c>
      <c r="G177" s="33">
        <v>2020</v>
      </c>
      <c r="H177" s="33"/>
      <c r="I177" s="5">
        <v>2020</v>
      </c>
      <c r="K177" s="33">
        <v>2021</v>
      </c>
    </row>
    <row r="178" spans="1:11" ht="15" customHeight="1" x14ac:dyDescent="0.25">
      <c r="E178" s="33" t="s">
        <v>86</v>
      </c>
      <c r="G178" s="33" t="s">
        <v>5</v>
      </c>
      <c r="H178" s="33"/>
      <c r="I178" s="6" t="s">
        <v>4</v>
      </c>
      <c r="J178" s="86" t="s">
        <v>5</v>
      </c>
      <c r="K178" s="86"/>
    </row>
    <row r="179" spans="1:11" ht="15" customHeight="1" x14ac:dyDescent="0.25"/>
    <row r="180" spans="1:11" ht="15" customHeight="1" x14ac:dyDescent="0.25"/>
    <row r="181" spans="1:11" ht="15" customHeight="1" x14ac:dyDescent="0.25">
      <c r="A181" s="1" t="s">
        <v>116</v>
      </c>
    </row>
    <row r="182" spans="1:11" ht="15" customHeight="1" x14ac:dyDescent="0.25">
      <c r="B182" s="1" t="s">
        <v>125</v>
      </c>
      <c r="D182" s="7" t="s">
        <v>9</v>
      </c>
      <c r="E182" s="2">
        <v>61939</v>
      </c>
      <c r="F182" s="8" t="s">
        <v>9</v>
      </c>
      <c r="G182" s="2">
        <v>62950</v>
      </c>
      <c r="H182" s="8" t="s">
        <v>9</v>
      </c>
      <c r="J182" s="8" t="s">
        <v>9</v>
      </c>
      <c r="K182" s="2"/>
    </row>
    <row r="183" spans="1:11" ht="15" customHeight="1" x14ac:dyDescent="0.25">
      <c r="B183" s="1" t="s">
        <v>127</v>
      </c>
      <c r="E183" s="2">
        <v>532036</v>
      </c>
      <c r="F183" s="2"/>
      <c r="G183" s="2">
        <v>566214</v>
      </c>
      <c r="H183" s="2"/>
      <c r="J183" s="2"/>
      <c r="K183" s="2"/>
    </row>
    <row r="184" spans="1:11" ht="15" customHeight="1" x14ac:dyDescent="0.25">
      <c r="B184" s="1" t="s">
        <v>129</v>
      </c>
      <c r="E184" s="2">
        <v>292802</v>
      </c>
      <c r="F184" s="2"/>
      <c r="G184" s="2">
        <v>317421</v>
      </c>
      <c r="H184" s="2"/>
      <c r="J184" s="2"/>
      <c r="K184" s="2"/>
    </row>
    <row r="185" spans="1:11" ht="15" customHeight="1" x14ac:dyDescent="0.25">
      <c r="B185" s="1" t="s">
        <v>131</v>
      </c>
      <c r="E185" s="2">
        <v>209089</v>
      </c>
      <c r="F185" s="2"/>
      <c r="G185" s="2">
        <v>261427</v>
      </c>
      <c r="H185" s="2"/>
      <c r="J185" s="2"/>
      <c r="K185" s="2"/>
    </row>
    <row r="186" spans="1:11" ht="15" customHeight="1" x14ac:dyDescent="0.25">
      <c r="B186" s="1" t="s">
        <v>133</v>
      </c>
      <c r="E186" s="2">
        <v>123676</v>
      </c>
      <c r="G186" s="2">
        <v>95000</v>
      </c>
      <c r="K186" s="2"/>
    </row>
    <row r="187" spans="1:11" ht="15" customHeight="1" x14ac:dyDescent="0.25">
      <c r="B187" s="1" t="s">
        <v>135</v>
      </c>
      <c r="E187" s="2">
        <v>21455</v>
      </c>
      <c r="G187" s="2">
        <v>22500</v>
      </c>
      <c r="K187" s="2"/>
    </row>
    <row r="188" spans="1:11" ht="15" customHeight="1" x14ac:dyDescent="0.25">
      <c r="B188" s="1" t="s">
        <v>137</v>
      </c>
      <c r="E188" s="32">
        <v>67704</v>
      </c>
      <c r="G188" s="2">
        <v>12000</v>
      </c>
      <c r="K188" s="2"/>
    </row>
    <row r="189" spans="1:11" ht="15" customHeight="1" x14ac:dyDescent="0.25">
      <c r="B189" s="1" t="s">
        <v>139</v>
      </c>
      <c r="E189" s="2">
        <v>9098</v>
      </c>
      <c r="G189" s="2">
        <v>10000</v>
      </c>
      <c r="K189" s="2"/>
    </row>
    <row r="190" spans="1:11" ht="15" customHeight="1" x14ac:dyDescent="0.25">
      <c r="B190" s="1" t="s">
        <v>141</v>
      </c>
      <c r="E190" s="2">
        <v>298141</v>
      </c>
      <c r="G190" s="2">
        <v>200000</v>
      </c>
      <c r="K190" s="2"/>
    </row>
    <row r="191" spans="1:11" ht="15" customHeight="1" x14ac:dyDescent="0.25">
      <c r="B191" s="1" t="s">
        <v>143</v>
      </c>
      <c r="E191" s="2"/>
      <c r="G191" s="2">
        <v>53500</v>
      </c>
      <c r="K191" s="2"/>
    </row>
    <row r="192" spans="1:11" ht="15" customHeight="1" x14ac:dyDescent="0.25">
      <c r="B192" s="1" t="s">
        <v>147</v>
      </c>
      <c r="E192" s="2">
        <v>82503</v>
      </c>
      <c r="G192" s="2">
        <v>38000</v>
      </c>
      <c r="K192" s="2"/>
    </row>
    <row r="193" spans="1:11" ht="15" customHeight="1" x14ac:dyDescent="0.25">
      <c r="B193" s="1" t="s">
        <v>149</v>
      </c>
      <c r="E193" s="2">
        <v>63120</v>
      </c>
      <c r="G193" s="2">
        <v>61000</v>
      </c>
      <c r="K193" s="2"/>
    </row>
    <row r="194" spans="1:11" ht="15" customHeight="1" x14ac:dyDescent="0.25">
      <c r="B194" s="1" t="s">
        <v>150</v>
      </c>
      <c r="E194" s="2"/>
      <c r="F194" s="2"/>
      <c r="G194" s="2">
        <v>9000</v>
      </c>
      <c r="H194" s="2"/>
      <c r="K194" s="2"/>
    </row>
    <row r="195" spans="1:11" ht="15" customHeight="1" x14ac:dyDescent="0.25">
      <c r="B195" s="1" t="s">
        <v>152</v>
      </c>
      <c r="E195" s="2">
        <v>3787</v>
      </c>
      <c r="F195" s="2"/>
      <c r="G195" s="2">
        <v>8000</v>
      </c>
      <c r="H195" s="2"/>
      <c r="K195" s="2"/>
    </row>
    <row r="196" spans="1:11" ht="15" customHeight="1" x14ac:dyDescent="0.25">
      <c r="B196" s="1" t="s">
        <v>154</v>
      </c>
      <c r="E196" s="2">
        <v>28557</v>
      </c>
      <c r="F196" s="2"/>
      <c r="G196" s="2">
        <v>21100</v>
      </c>
      <c r="H196" s="2"/>
      <c r="K196" s="2"/>
    </row>
    <row r="197" spans="1:11" ht="15" customHeight="1" x14ac:dyDescent="0.25">
      <c r="B197" s="1" t="s">
        <v>156</v>
      </c>
      <c r="E197" s="2">
        <v>20514</v>
      </c>
      <c r="F197" s="2"/>
      <c r="G197" s="2">
        <v>16000</v>
      </c>
      <c r="H197" s="2"/>
      <c r="K197" s="2"/>
    </row>
    <row r="198" spans="1:11" ht="15" customHeight="1" x14ac:dyDescent="0.25">
      <c r="B198" s="1" t="s">
        <v>157</v>
      </c>
      <c r="E198" s="2"/>
      <c r="G198" s="2"/>
      <c r="K198" s="2"/>
    </row>
    <row r="199" spans="1:11" ht="15" customHeight="1" x14ac:dyDescent="0.25">
      <c r="C199" s="1" t="s">
        <v>159</v>
      </c>
      <c r="E199" s="2">
        <v>11037</v>
      </c>
      <c r="G199" s="2">
        <v>16000</v>
      </c>
      <c r="K199" s="2"/>
    </row>
    <row r="200" spans="1:11" ht="15" customHeight="1" x14ac:dyDescent="0.25">
      <c r="B200" s="1" t="s">
        <v>161</v>
      </c>
      <c r="E200" s="2">
        <v>26264</v>
      </c>
      <c r="F200" s="2"/>
      <c r="G200" s="2">
        <v>20000</v>
      </c>
      <c r="H200" s="2"/>
      <c r="K200" s="2"/>
    </row>
    <row r="201" spans="1:11" ht="15" customHeight="1" x14ac:dyDescent="0.25">
      <c r="B201" s="1" t="s">
        <v>94</v>
      </c>
      <c r="E201" s="2">
        <v>64212</v>
      </c>
      <c r="F201" s="2"/>
      <c r="G201" s="2">
        <v>77970</v>
      </c>
      <c r="H201" s="2"/>
      <c r="J201" s="2"/>
      <c r="K201" s="2"/>
    </row>
    <row r="202" spans="1:11" ht="15" customHeight="1" x14ac:dyDescent="0.25">
      <c r="B202" s="1" t="s">
        <v>92</v>
      </c>
      <c r="E202" s="10">
        <v>53520</v>
      </c>
      <c r="F202" s="2"/>
      <c r="G202" s="10"/>
      <c r="H202" s="2"/>
      <c r="I202" s="10"/>
      <c r="J202" s="2"/>
      <c r="K202" s="10"/>
    </row>
    <row r="203" spans="1:11" ht="15" customHeight="1" x14ac:dyDescent="0.25">
      <c r="A203" s="1" t="s">
        <v>11</v>
      </c>
      <c r="E203" s="2"/>
      <c r="G203" s="11"/>
      <c r="I203" s="2" t="s">
        <v>11</v>
      </c>
      <c r="K203" s="2"/>
    </row>
    <row r="204" spans="1:11" ht="15" customHeight="1" thickBot="1" x14ac:dyDescent="0.3">
      <c r="B204" s="1" t="s">
        <v>163</v>
      </c>
      <c r="D204" s="7" t="s">
        <v>9</v>
      </c>
      <c r="E204" s="3">
        <f>SUM(E182:E203)</f>
        <v>1969454</v>
      </c>
      <c r="F204" s="8" t="s">
        <v>9</v>
      </c>
      <c r="G204" s="13">
        <f>SUM(G182:G203)</f>
        <v>1868082</v>
      </c>
      <c r="H204" s="8" t="s">
        <v>9</v>
      </c>
      <c r="I204" s="3">
        <f>SUM(I182:I203)</f>
        <v>0</v>
      </c>
      <c r="J204" s="8" t="s">
        <v>9</v>
      </c>
      <c r="K204" s="14">
        <f>SUM(K182:K201)</f>
        <v>0</v>
      </c>
    </row>
    <row r="205" spans="1:11" ht="15" customHeight="1" thickTop="1" x14ac:dyDescent="0.25">
      <c r="D205" s="7"/>
      <c r="E205" s="2"/>
      <c r="F205" s="8"/>
      <c r="G205" s="11"/>
      <c r="H205" s="8"/>
      <c r="J205" s="8"/>
      <c r="K205" s="2"/>
    </row>
    <row r="206" spans="1:11" ht="15" customHeight="1" x14ac:dyDescent="0.25">
      <c r="D206" s="7"/>
      <c r="E206" s="2"/>
      <c r="F206" s="8"/>
      <c r="G206" s="11"/>
      <c r="H206" s="8"/>
      <c r="J206" s="8"/>
      <c r="K206" s="2"/>
    </row>
    <row r="207" spans="1:11" ht="15" customHeight="1" x14ac:dyDescent="0.25">
      <c r="D207" s="7"/>
      <c r="E207" s="2"/>
      <c r="F207" s="8"/>
      <c r="G207" s="11"/>
      <c r="H207" s="8"/>
      <c r="J207" s="8"/>
      <c r="K207" s="2"/>
    </row>
    <row r="208" spans="1:11" ht="15" customHeight="1" x14ac:dyDescent="0.25">
      <c r="D208" s="7"/>
      <c r="E208" s="2"/>
      <c r="F208" s="8"/>
      <c r="G208" s="11"/>
      <c r="H208" s="8"/>
      <c r="J208" s="8"/>
      <c r="K208" s="2"/>
    </row>
    <row r="209" spans="1:11" ht="15" customHeight="1" x14ac:dyDescent="0.25">
      <c r="D209" s="7"/>
      <c r="E209" s="2"/>
      <c r="F209" s="8"/>
      <c r="G209" s="11"/>
      <c r="H209" s="8"/>
      <c r="J209" s="8"/>
      <c r="K209" s="2"/>
    </row>
    <row r="210" spans="1:11" ht="15" customHeight="1" x14ac:dyDescent="0.25">
      <c r="D210" s="7"/>
      <c r="E210" s="2"/>
      <c r="F210" s="8"/>
      <c r="G210" s="11"/>
      <c r="H210" s="8"/>
      <c r="J210" s="8"/>
      <c r="K210" s="2"/>
    </row>
    <row r="211" spans="1:11" ht="15" customHeight="1" x14ac:dyDescent="0.25">
      <c r="D211" s="7"/>
      <c r="E211" s="2"/>
      <c r="F211" s="8"/>
      <c r="G211" s="11"/>
      <c r="H211" s="8"/>
      <c r="J211" s="8"/>
      <c r="K211" s="2"/>
    </row>
    <row r="212" spans="1:11" ht="15" customHeight="1" x14ac:dyDescent="0.25">
      <c r="D212" s="7"/>
      <c r="E212" s="2"/>
      <c r="F212" s="8"/>
      <c r="G212" s="11"/>
      <c r="H212" s="8"/>
      <c r="J212" s="8"/>
      <c r="K212" s="2"/>
    </row>
    <row r="213" spans="1:11" ht="15" customHeight="1" x14ac:dyDescent="0.25">
      <c r="D213" s="7"/>
      <c r="E213" s="2"/>
      <c r="F213" s="8"/>
      <c r="G213" s="11"/>
      <c r="H213" s="8"/>
      <c r="J213" s="8"/>
      <c r="K213" s="2"/>
    </row>
    <row r="214" spans="1:11" ht="15" customHeight="1" x14ac:dyDescent="0.25">
      <c r="D214" s="7"/>
      <c r="E214" s="2"/>
      <c r="F214" s="8"/>
      <c r="G214" s="11"/>
      <c r="H214" s="8"/>
      <c r="J214" s="8"/>
      <c r="K214" s="2"/>
    </row>
    <row r="215" spans="1:11" ht="15" customHeight="1" x14ac:dyDescent="0.25">
      <c r="D215" s="7"/>
      <c r="E215" s="2"/>
      <c r="F215" s="8"/>
      <c r="G215" s="11"/>
      <c r="H215" s="8"/>
      <c r="J215" s="8"/>
      <c r="K215" s="2"/>
    </row>
    <row r="216" spans="1:11" ht="15" customHeight="1" x14ac:dyDescent="0.25">
      <c r="D216" s="7"/>
      <c r="E216" s="2"/>
      <c r="F216" s="8"/>
      <c r="G216" s="2"/>
      <c r="H216" s="8"/>
      <c r="J216" s="8"/>
      <c r="K216" s="2"/>
    </row>
    <row r="217" spans="1:11" ht="15" customHeight="1" x14ac:dyDescent="0.25">
      <c r="D217" s="7"/>
      <c r="E217" s="2"/>
      <c r="F217" s="8"/>
      <c r="G217" s="2"/>
      <c r="H217" s="8"/>
      <c r="J217" s="8"/>
      <c r="K217" s="2"/>
    </row>
    <row r="218" spans="1:11" ht="15" customHeight="1" x14ac:dyDescent="0.25">
      <c r="D218" s="7"/>
      <c r="E218" s="2"/>
      <c r="F218" s="8"/>
      <c r="G218" s="2"/>
      <c r="H218" s="8"/>
      <c r="J218" s="8"/>
      <c r="K218" s="2"/>
    </row>
    <row r="219" spans="1:11" ht="15" customHeight="1" x14ac:dyDescent="0.25">
      <c r="D219" s="7"/>
      <c r="E219" s="2"/>
      <c r="F219" s="8"/>
      <c r="G219" s="2"/>
      <c r="H219" s="8"/>
      <c r="J219" s="8"/>
      <c r="K219" s="2"/>
    </row>
    <row r="220" spans="1:11" ht="15" customHeight="1" x14ac:dyDescent="0.25">
      <c r="D220" s="7"/>
      <c r="E220" s="2"/>
      <c r="F220" s="8"/>
      <c r="G220" s="2"/>
      <c r="H220" s="8"/>
      <c r="J220" s="8"/>
      <c r="K220" s="2"/>
    </row>
    <row r="221" spans="1:11" ht="15" customHeight="1" x14ac:dyDescent="0.25">
      <c r="A221" s="86">
        <v>6</v>
      </c>
      <c r="B221" s="86"/>
      <c r="C221" s="86"/>
      <c r="D221" s="86"/>
      <c r="E221" s="86"/>
      <c r="F221" s="86"/>
      <c r="G221" s="86"/>
      <c r="H221" s="86"/>
      <c r="I221" s="86"/>
      <c r="J221" s="86"/>
      <c r="K221" s="86"/>
    </row>
    <row r="222" spans="1:11" ht="15" customHeight="1" x14ac:dyDescent="0.25">
      <c r="A222" s="86" t="s">
        <v>164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</row>
    <row r="223" spans="1:11" ht="15" customHeight="1" x14ac:dyDescent="0.25"/>
    <row r="224" spans="1:11" ht="15" customHeight="1" x14ac:dyDescent="0.25">
      <c r="A224" s="86" t="s">
        <v>1</v>
      </c>
      <c r="B224" s="86"/>
      <c r="C224" s="86"/>
      <c r="D224" s="86"/>
      <c r="E224" s="86"/>
      <c r="F224" s="86"/>
      <c r="G224" s="86"/>
      <c r="H224" s="86"/>
      <c r="I224" s="86"/>
      <c r="J224" s="86"/>
      <c r="K224" s="86"/>
    </row>
    <row r="225" spans="1:11" ht="15" customHeight="1" x14ac:dyDescent="0.25"/>
    <row r="226" spans="1:11" ht="15" customHeight="1" x14ac:dyDescent="0.25">
      <c r="A226" s="86" t="s">
        <v>165</v>
      </c>
      <c r="B226" s="86"/>
      <c r="C226" s="86"/>
      <c r="D226" s="86"/>
      <c r="E226" s="86"/>
      <c r="F226" s="86"/>
      <c r="G226" s="86"/>
      <c r="H226" s="86"/>
      <c r="I226" s="86"/>
      <c r="J226" s="86"/>
      <c r="K226" s="86"/>
    </row>
    <row r="227" spans="1:11" ht="15" customHeight="1" x14ac:dyDescent="0.25"/>
    <row r="228" spans="1:11" ht="15" customHeight="1" x14ac:dyDescent="0.25">
      <c r="A228" s="86" t="s">
        <v>114</v>
      </c>
      <c r="B228" s="86"/>
      <c r="C228" s="86"/>
      <c r="D228" s="86"/>
      <c r="E228" s="86"/>
      <c r="F228" s="86"/>
      <c r="G228" s="86"/>
      <c r="H228" s="86"/>
      <c r="I228" s="86"/>
      <c r="J228" s="86"/>
      <c r="K228" s="86"/>
    </row>
    <row r="229" spans="1:11" ht="15" customHeight="1" x14ac:dyDescent="0.25"/>
    <row r="230" spans="1:11" ht="15" customHeight="1" x14ac:dyDescent="0.25">
      <c r="A230" s="86" t="s">
        <v>115</v>
      </c>
      <c r="B230" s="86"/>
      <c r="C230" s="86"/>
      <c r="D230" s="86"/>
      <c r="E230" s="86"/>
      <c r="F230" s="86"/>
      <c r="G230" s="86"/>
      <c r="H230" s="86"/>
      <c r="I230" s="86"/>
      <c r="J230" s="86"/>
      <c r="K230" s="86"/>
    </row>
    <row r="231" spans="1:11" ht="15" customHeight="1" x14ac:dyDescent="0.25"/>
    <row r="232" spans="1:11" ht="15" customHeight="1" x14ac:dyDescent="0.25"/>
    <row r="233" spans="1:11" ht="15" customHeight="1" x14ac:dyDescent="0.25">
      <c r="E233" s="33">
        <v>2019</v>
      </c>
      <c r="G233" s="33">
        <v>2020</v>
      </c>
      <c r="H233" s="33"/>
      <c r="I233" s="5">
        <v>2020</v>
      </c>
      <c r="K233" s="33">
        <v>2021</v>
      </c>
    </row>
    <row r="234" spans="1:11" ht="15" customHeight="1" x14ac:dyDescent="0.25">
      <c r="E234" s="33" t="s">
        <v>86</v>
      </c>
      <c r="G234" s="33" t="s">
        <v>5</v>
      </c>
      <c r="H234" s="33"/>
      <c r="I234" s="6" t="s">
        <v>4</v>
      </c>
      <c r="J234" s="86" t="s">
        <v>5</v>
      </c>
      <c r="K234" s="86"/>
    </row>
    <row r="235" spans="1:11" ht="15" customHeight="1" x14ac:dyDescent="0.25"/>
    <row r="236" spans="1:11" ht="15" customHeight="1" x14ac:dyDescent="0.25"/>
    <row r="237" spans="1:11" ht="15" customHeight="1" x14ac:dyDescent="0.25">
      <c r="A237" s="1" t="s">
        <v>116</v>
      </c>
      <c r="K237" s="2"/>
    </row>
    <row r="238" spans="1:11" ht="15" customHeight="1" x14ac:dyDescent="0.25">
      <c r="B238" s="1" t="s">
        <v>167</v>
      </c>
      <c r="D238" s="7" t="s">
        <v>9</v>
      </c>
      <c r="E238" s="2">
        <v>3356</v>
      </c>
      <c r="F238" s="8" t="s">
        <v>9</v>
      </c>
      <c r="G238" s="2">
        <v>1500</v>
      </c>
      <c r="H238" s="8" t="s">
        <v>9</v>
      </c>
      <c r="J238" s="8" t="s">
        <v>9</v>
      </c>
      <c r="K238" s="2"/>
    </row>
    <row r="239" spans="1:11" ht="15" customHeight="1" x14ac:dyDescent="0.25">
      <c r="B239" s="1" t="s">
        <v>150</v>
      </c>
      <c r="E239" s="2">
        <v>196</v>
      </c>
      <c r="G239" s="2">
        <v>8000</v>
      </c>
      <c r="K239" s="2"/>
    </row>
    <row r="240" spans="1:11" ht="15" customHeight="1" x14ac:dyDescent="0.25">
      <c r="B240" s="1" t="s">
        <v>152</v>
      </c>
      <c r="E240" s="2">
        <v>15023</v>
      </c>
      <c r="G240" s="2">
        <v>1600</v>
      </c>
      <c r="K240" s="2"/>
    </row>
    <row r="241" spans="2:11" ht="15" customHeight="1" x14ac:dyDescent="0.25">
      <c r="B241" s="1" t="s">
        <v>156</v>
      </c>
      <c r="E241" s="2">
        <v>15852</v>
      </c>
      <c r="G241" s="2">
        <v>12000</v>
      </c>
      <c r="K241" s="2"/>
    </row>
    <row r="242" spans="2:11" ht="15" customHeight="1" x14ac:dyDescent="0.25">
      <c r="B242" s="1" t="s">
        <v>154</v>
      </c>
      <c r="E242" s="2">
        <v>27544</v>
      </c>
      <c r="G242" s="2">
        <v>24000</v>
      </c>
      <c r="K242" s="2"/>
    </row>
    <row r="243" spans="2:11" ht="15" customHeight="1" x14ac:dyDescent="0.25">
      <c r="B243" s="1" t="s">
        <v>149</v>
      </c>
      <c r="E243" s="2">
        <v>23573</v>
      </c>
      <c r="G243" s="2"/>
      <c r="K243" s="2"/>
    </row>
    <row r="244" spans="2:11" ht="15" customHeight="1" x14ac:dyDescent="0.25">
      <c r="B244" s="1" t="s">
        <v>175</v>
      </c>
      <c r="E244" s="2">
        <v>41046</v>
      </c>
      <c r="G244" s="2">
        <v>41956</v>
      </c>
      <c r="K244" s="2"/>
    </row>
    <row r="245" spans="2:11" ht="15" customHeight="1" x14ac:dyDescent="0.25">
      <c r="B245" s="1" t="s">
        <v>177</v>
      </c>
      <c r="E245" s="2">
        <v>7776</v>
      </c>
      <c r="F245" s="2"/>
      <c r="G245" s="2">
        <v>8625</v>
      </c>
      <c r="H245" s="2"/>
      <c r="J245" s="2"/>
      <c r="K245" s="2"/>
    </row>
    <row r="246" spans="2:11" ht="15" customHeight="1" x14ac:dyDescent="0.25">
      <c r="B246" s="1" t="s">
        <v>179</v>
      </c>
      <c r="E246" s="2">
        <v>18154</v>
      </c>
      <c r="F246" s="2"/>
      <c r="G246" s="2">
        <v>14000</v>
      </c>
      <c r="H246" s="2"/>
      <c r="J246" s="2"/>
      <c r="K246" s="2"/>
    </row>
    <row r="247" spans="2:11" ht="15" customHeight="1" x14ac:dyDescent="0.25">
      <c r="B247" s="1" t="s">
        <v>94</v>
      </c>
      <c r="E247" s="2">
        <v>132906</v>
      </c>
      <c r="F247" s="2"/>
      <c r="G247" s="2">
        <v>150000</v>
      </c>
      <c r="H247" s="2"/>
      <c r="J247" s="2"/>
      <c r="K247" s="2"/>
    </row>
    <row r="248" spans="2:11" ht="15" customHeight="1" x14ac:dyDescent="0.25">
      <c r="B248" s="1" t="s">
        <v>92</v>
      </c>
      <c r="E248" s="10">
        <v>169213</v>
      </c>
      <c r="F248" s="2"/>
      <c r="G248" s="10">
        <v>100000</v>
      </c>
      <c r="H248" s="2"/>
      <c r="I248" s="10"/>
      <c r="J248" s="2"/>
      <c r="K248" s="10"/>
    </row>
    <row r="249" spans="2:11" ht="15" customHeight="1" x14ac:dyDescent="0.25">
      <c r="E249" s="2"/>
      <c r="G249" s="11"/>
      <c r="K249" s="2"/>
    </row>
    <row r="250" spans="2:11" ht="15" customHeight="1" x14ac:dyDescent="0.25">
      <c r="B250" s="1" t="s">
        <v>182</v>
      </c>
      <c r="E250" s="2"/>
      <c r="G250" s="11"/>
      <c r="K250" s="2"/>
    </row>
    <row r="251" spans="2:11" ht="15" customHeight="1" thickBot="1" x14ac:dyDescent="0.3">
      <c r="C251" s="1" t="s">
        <v>183</v>
      </c>
      <c r="D251" s="7" t="s">
        <v>9</v>
      </c>
      <c r="E251" s="3">
        <f>SUM(E238:E249)</f>
        <v>454639</v>
      </c>
      <c r="F251" s="8" t="s">
        <v>9</v>
      </c>
      <c r="G251" s="13">
        <f>SUM(G238:G250)</f>
        <v>361681</v>
      </c>
      <c r="H251" s="8" t="s">
        <v>9</v>
      </c>
      <c r="I251" s="3">
        <f>SUM(I238:I249)</f>
        <v>0</v>
      </c>
      <c r="J251" s="8" t="s">
        <v>9</v>
      </c>
      <c r="K251" s="14">
        <f>SUM(K238:K250)</f>
        <v>0</v>
      </c>
    </row>
    <row r="252" spans="2:11" ht="15" customHeight="1" thickTop="1" x14ac:dyDescent="0.25">
      <c r="D252" s="7"/>
      <c r="E252" s="2"/>
      <c r="F252" s="8"/>
      <c r="G252" s="11"/>
      <c r="H252" s="8"/>
      <c r="J252" s="8"/>
      <c r="K252" s="2"/>
    </row>
    <row r="253" spans="2:11" ht="15" customHeight="1" x14ac:dyDescent="0.25">
      <c r="D253" s="7"/>
      <c r="E253" s="2"/>
      <c r="F253" s="8"/>
      <c r="G253" s="11"/>
      <c r="H253" s="8"/>
      <c r="J253" s="8"/>
      <c r="K253" s="2"/>
    </row>
    <row r="254" spans="2:11" ht="15" customHeight="1" x14ac:dyDescent="0.25">
      <c r="D254" s="7"/>
      <c r="E254" s="2"/>
      <c r="F254" s="8"/>
      <c r="G254" s="11"/>
      <c r="H254" s="8"/>
      <c r="J254" s="8"/>
      <c r="K254" s="2"/>
    </row>
    <row r="255" spans="2:11" ht="15" customHeight="1" x14ac:dyDescent="0.25">
      <c r="D255" s="7"/>
      <c r="E255" s="2"/>
      <c r="F255" s="8"/>
      <c r="G255" s="11"/>
      <c r="H255" s="8"/>
      <c r="J255" s="8"/>
      <c r="K255" s="2"/>
    </row>
    <row r="256" spans="2:11" ht="15" customHeight="1" x14ac:dyDescent="0.25">
      <c r="D256" s="7"/>
      <c r="E256" s="2"/>
      <c r="F256" s="8"/>
      <c r="G256" s="11"/>
      <c r="H256" s="8"/>
      <c r="J256" s="8"/>
      <c r="K256" s="2"/>
    </row>
    <row r="257" spans="4:11" ht="15" customHeight="1" x14ac:dyDescent="0.25">
      <c r="D257" s="7"/>
      <c r="E257" s="2"/>
      <c r="F257" s="8"/>
      <c r="G257" s="11"/>
      <c r="H257" s="8"/>
      <c r="J257" s="8"/>
      <c r="K257" s="2"/>
    </row>
    <row r="258" spans="4:11" ht="15" customHeight="1" x14ac:dyDescent="0.25">
      <c r="D258" s="7"/>
      <c r="E258" s="2"/>
      <c r="F258" s="8"/>
      <c r="G258" s="11"/>
      <c r="H258" s="8"/>
      <c r="J258" s="8"/>
      <c r="K258" s="2"/>
    </row>
    <row r="259" spans="4:11" ht="15" customHeight="1" x14ac:dyDescent="0.25">
      <c r="D259" s="7"/>
      <c r="E259" s="2"/>
      <c r="F259" s="8"/>
      <c r="G259" s="11"/>
      <c r="H259" s="8"/>
      <c r="J259" s="8"/>
      <c r="K259" s="2"/>
    </row>
    <row r="260" spans="4:11" ht="15" customHeight="1" x14ac:dyDescent="0.25">
      <c r="D260" s="7"/>
      <c r="E260" s="2"/>
      <c r="F260" s="8"/>
      <c r="G260" s="11"/>
      <c r="H260" s="8"/>
      <c r="J260" s="8"/>
      <c r="K260" s="2"/>
    </row>
    <row r="261" spans="4:11" ht="15" customHeight="1" x14ac:dyDescent="0.25">
      <c r="D261" s="7"/>
      <c r="E261" s="2"/>
      <c r="F261" s="8"/>
      <c r="G261" s="11"/>
      <c r="H261" s="8"/>
      <c r="J261" s="8"/>
      <c r="K261" s="2"/>
    </row>
    <row r="262" spans="4:11" ht="15" customHeight="1" x14ac:dyDescent="0.25">
      <c r="D262" s="7"/>
      <c r="E262" s="2"/>
      <c r="F262" s="8"/>
      <c r="G262" s="11"/>
      <c r="H262" s="8"/>
      <c r="J262" s="8"/>
      <c r="K262" s="2"/>
    </row>
    <row r="263" spans="4:11" ht="15" customHeight="1" x14ac:dyDescent="0.25">
      <c r="D263" s="7"/>
      <c r="E263" s="2"/>
      <c r="F263" s="8"/>
      <c r="G263" s="11"/>
      <c r="H263" s="8"/>
      <c r="J263" s="8"/>
      <c r="K263" s="2"/>
    </row>
    <row r="264" spans="4:11" ht="15" customHeight="1" x14ac:dyDescent="0.25">
      <c r="D264" s="7"/>
      <c r="E264" s="2"/>
      <c r="F264" s="8"/>
      <c r="G264" s="11"/>
      <c r="H264" s="8"/>
      <c r="J264" s="8"/>
      <c r="K264" s="2"/>
    </row>
    <row r="265" spans="4:11" ht="15" customHeight="1" x14ac:dyDescent="0.25">
      <c r="D265" s="7"/>
      <c r="E265" s="2"/>
      <c r="F265" s="8"/>
      <c r="G265" s="11"/>
      <c r="H265" s="8"/>
      <c r="J265" s="8"/>
      <c r="K265" s="2"/>
    </row>
    <row r="266" spans="4:11" ht="15" customHeight="1" x14ac:dyDescent="0.25">
      <c r="D266" s="7"/>
      <c r="E266" s="2"/>
      <c r="F266" s="8"/>
      <c r="G266" s="11"/>
      <c r="H266" s="8"/>
      <c r="J266" s="8"/>
      <c r="K266" s="2"/>
    </row>
    <row r="267" spans="4:11" ht="15" customHeight="1" x14ac:dyDescent="0.25">
      <c r="D267" s="7"/>
      <c r="E267" s="2"/>
      <c r="F267" s="8"/>
      <c r="G267" s="11"/>
      <c r="H267" s="8"/>
      <c r="J267" s="8"/>
      <c r="K267" s="2"/>
    </row>
    <row r="268" spans="4:11" ht="15" customHeight="1" x14ac:dyDescent="0.25">
      <c r="D268" s="7"/>
      <c r="E268" s="2"/>
      <c r="F268" s="8"/>
      <c r="G268" s="11"/>
      <c r="H268" s="8"/>
      <c r="J268" s="8"/>
      <c r="K268" s="2"/>
    </row>
    <row r="269" spans="4:11" ht="15" customHeight="1" x14ac:dyDescent="0.25">
      <c r="D269" s="7"/>
      <c r="E269" s="2"/>
      <c r="F269" s="8"/>
      <c r="G269" s="11"/>
      <c r="H269" s="8"/>
      <c r="J269" s="8"/>
      <c r="K269" s="2"/>
    </row>
    <row r="270" spans="4:11" ht="15" customHeight="1" x14ac:dyDescent="0.25">
      <c r="D270" s="7"/>
      <c r="E270" s="2"/>
      <c r="F270" s="8"/>
      <c r="G270" s="11"/>
      <c r="H270" s="8"/>
      <c r="J270" s="8"/>
      <c r="K270" s="2"/>
    </row>
    <row r="271" spans="4:11" ht="15" customHeight="1" x14ac:dyDescent="0.25">
      <c r="D271" s="7"/>
      <c r="E271" s="2"/>
      <c r="F271" s="8"/>
      <c r="G271" s="11"/>
      <c r="H271" s="8"/>
      <c r="J271" s="8"/>
      <c r="K271" s="2"/>
    </row>
    <row r="272" spans="4:11" ht="15" customHeight="1" x14ac:dyDescent="0.25">
      <c r="D272" s="7"/>
      <c r="E272" s="2"/>
      <c r="F272" s="8"/>
      <c r="G272" s="11"/>
      <c r="H272" s="8"/>
      <c r="J272" s="8"/>
      <c r="K272" s="2"/>
    </row>
    <row r="273" spans="1:11" ht="15" customHeight="1" x14ac:dyDescent="0.25">
      <c r="D273" s="7"/>
      <c r="E273" s="2"/>
      <c r="F273" s="8"/>
      <c r="G273" s="11"/>
      <c r="H273" s="8"/>
      <c r="J273" s="8"/>
      <c r="K273" s="2"/>
    </row>
    <row r="274" spans="1:11" ht="15" customHeight="1" x14ac:dyDescent="0.25">
      <c r="D274" s="7"/>
      <c r="E274" s="2"/>
      <c r="F274" s="8"/>
      <c r="G274" s="11"/>
      <c r="H274" s="8"/>
      <c r="J274" s="8"/>
      <c r="K274" s="2"/>
    </row>
    <row r="275" spans="1:11" ht="15" customHeight="1" x14ac:dyDescent="0.25">
      <c r="D275" s="7"/>
      <c r="E275" s="2"/>
      <c r="F275" s="8"/>
      <c r="G275" s="11"/>
      <c r="H275" s="8"/>
      <c r="J275" s="8"/>
      <c r="K275" s="2"/>
    </row>
    <row r="276" spans="1:11" ht="15" customHeight="1" x14ac:dyDescent="0.25">
      <c r="D276" s="7"/>
      <c r="E276" s="2"/>
      <c r="F276" s="8"/>
      <c r="G276" s="11"/>
      <c r="H276" s="8"/>
      <c r="J276" s="8"/>
      <c r="K276" s="2"/>
    </row>
    <row r="277" spans="1:11" ht="15" customHeight="1" x14ac:dyDescent="0.25">
      <c r="A277" s="86">
        <v>7</v>
      </c>
      <c r="B277" s="86"/>
      <c r="C277" s="86"/>
      <c r="D277" s="86"/>
      <c r="E277" s="86"/>
      <c r="F277" s="86"/>
      <c r="G277" s="86"/>
      <c r="H277" s="86"/>
      <c r="I277" s="86"/>
      <c r="J277" s="86"/>
      <c r="K277" s="86"/>
    </row>
    <row r="278" spans="1:11" ht="15" customHeight="1" x14ac:dyDescent="0.25">
      <c r="A278" s="86" t="s">
        <v>0</v>
      </c>
      <c r="B278" s="86"/>
      <c r="C278" s="86"/>
      <c r="D278" s="86"/>
      <c r="E278" s="86"/>
      <c r="F278" s="86"/>
      <c r="G278" s="86"/>
      <c r="H278" s="86"/>
      <c r="I278" s="86"/>
      <c r="J278" s="86"/>
      <c r="K278" s="86"/>
    </row>
    <row r="279" spans="1:11" ht="15" customHeight="1" x14ac:dyDescent="0.25"/>
    <row r="280" spans="1:11" ht="15" customHeight="1" x14ac:dyDescent="0.25">
      <c r="A280" s="86" t="s">
        <v>1</v>
      </c>
      <c r="B280" s="86"/>
      <c r="C280" s="86"/>
      <c r="D280" s="86"/>
      <c r="E280" s="86"/>
      <c r="F280" s="86"/>
      <c r="G280" s="86"/>
      <c r="H280" s="86"/>
      <c r="I280" s="86"/>
      <c r="J280" s="86"/>
      <c r="K280" s="86"/>
    </row>
    <row r="281" spans="1:11" ht="15" customHeight="1" x14ac:dyDescent="0.25"/>
    <row r="282" spans="1:11" ht="15" customHeight="1" x14ac:dyDescent="0.25">
      <c r="A282" s="86" t="s">
        <v>184</v>
      </c>
      <c r="B282" s="86"/>
      <c r="C282" s="86"/>
      <c r="D282" s="86"/>
      <c r="E282" s="86"/>
      <c r="F282" s="86"/>
      <c r="G282" s="86"/>
      <c r="H282" s="86"/>
      <c r="I282" s="86"/>
      <c r="J282" s="86"/>
      <c r="K282" s="86"/>
    </row>
    <row r="283" spans="1:11" ht="15" customHeight="1" x14ac:dyDescent="0.25"/>
    <row r="284" spans="1:11" ht="15" customHeight="1" x14ac:dyDescent="0.25">
      <c r="A284" s="86" t="s">
        <v>114</v>
      </c>
      <c r="B284" s="86"/>
      <c r="C284" s="86"/>
      <c r="D284" s="86"/>
      <c r="E284" s="86"/>
      <c r="F284" s="86"/>
      <c r="G284" s="86"/>
      <c r="H284" s="86"/>
      <c r="I284" s="86"/>
      <c r="J284" s="86"/>
      <c r="K284" s="86"/>
    </row>
    <row r="285" spans="1:11" ht="15" customHeight="1" x14ac:dyDescent="0.25"/>
    <row r="286" spans="1:11" ht="15" customHeight="1" x14ac:dyDescent="0.25">
      <c r="A286" s="86" t="s">
        <v>115</v>
      </c>
      <c r="B286" s="86"/>
      <c r="C286" s="86"/>
      <c r="D286" s="86"/>
      <c r="E286" s="86"/>
      <c r="F286" s="86"/>
      <c r="G286" s="86"/>
      <c r="H286" s="86"/>
      <c r="I286" s="86"/>
      <c r="J286" s="86"/>
      <c r="K286" s="86"/>
    </row>
    <row r="287" spans="1:11" ht="15" customHeight="1" x14ac:dyDescent="0.25"/>
    <row r="288" spans="1:11" ht="15" customHeight="1" x14ac:dyDescent="0.25"/>
    <row r="289" spans="1:11" ht="15" customHeight="1" x14ac:dyDescent="0.25">
      <c r="E289" s="33">
        <v>2019</v>
      </c>
      <c r="G289" s="33">
        <v>2020</v>
      </c>
      <c r="H289" s="33"/>
      <c r="I289" s="5">
        <v>2020</v>
      </c>
      <c r="K289" s="33">
        <v>2021</v>
      </c>
    </row>
    <row r="290" spans="1:11" ht="15" customHeight="1" x14ac:dyDescent="0.25">
      <c r="E290" s="33" t="s">
        <v>86</v>
      </c>
      <c r="G290" s="33" t="s">
        <v>5</v>
      </c>
      <c r="H290" s="33"/>
      <c r="I290" s="6" t="s">
        <v>4</v>
      </c>
      <c r="J290" s="86" t="s">
        <v>5</v>
      </c>
      <c r="K290" s="86"/>
    </row>
    <row r="291" spans="1:11" ht="15" customHeight="1" x14ac:dyDescent="0.25">
      <c r="G291" s="2"/>
      <c r="H291" s="2"/>
    </row>
    <row r="292" spans="1:11" ht="15" customHeight="1" x14ac:dyDescent="0.25">
      <c r="G292" s="2"/>
      <c r="H292" s="2"/>
    </row>
    <row r="293" spans="1:11" ht="15" customHeight="1" x14ac:dyDescent="0.25">
      <c r="A293" s="1" t="s">
        <v>116</v>
      </c>
      <c r="E293" s="2"/>
      <c r="G293" s="2"/>
      <c r="H293" s="2"/>
      <c r="K293" s="2"/>
    </row>
    <row r="294" spans="1:11" ht="15" customHeight="1" thickBot="1" x14ac:dyDescent="0.3">
      <c r="B294" s="1" t="s">
        <v>149</v>
      </c>
      <c r="D294" s="7" t="s">
        <v>9</v>
      </c>
      <c r="E294" s="3">
        <v>31273</v>
      </c>
      <c r="F294" s="8" t="s">
        <v>9</v>
      </c>
      <c r="G294" s="3">
        <v>31103</v>
      </c>
      <c r="H294" s="2" t="s">
        <v>9</v>
      </c>
      <c r="I294" s="14"/>
      <c r="J294" s="8" t="s">
        <v>9</v>
      </c>
      <c r="K294" s="14"/>
    </row>
    <row r="295" spans="1:11" ht="15" customHeight="1" thickTop="1" x14ac:dyDescent="0.25">
      <c r="D295" s="7"/>
      <c r="E295" s="2"/>
      <c r="F295" s="8"/>
      <c r="G295" s="2"/>
      <c r="H295" s="2"/>
      <c r="J295" s="8"/>
      <c r="K295" s="2"/>
    </row>
    <row r="296" spans="1:11" ht="15" customHeight="1" x14ac:dyDescent="0.25">
      <c r="D296" s="7"/>
      <c r="E296" s="2"/>
      <c r="F296" s="8"/>
      <c r="G296" s="2"/>
      <c r="H296" s="2"/>
      <c r="J296" s="8"/>
      <c r="K296" s="2"/>
    </row>
    <row r="297" spans="1:11" ht="15" customHeight="1" x14ac:dyDescent="0.25">
      <c r="D297" s="7"/>
      <c r="E297" s="2"/>
      <c r="F297" s="8"/>
      <c r="G297" s="2"/>
      <c r="H297" s="2"/>
      <c r="J297" s="8"/>
      <c r="K297" s="2"/>
    </row>
    <row r="298" spans="1:11" ht="15" customHeight="1" x14ac:dyDescent="0.25">
      <c r="D298" s="7"/>
      <c r="E298" s="2"/>
      <c r="F298" s="8"/>
      <c r="G298" s="2"/>
      <c r="H298" s="2"/>
      <c r="J298" s="8"/>
      <c r="K298" s="2"/>
    </row>
    <row r="299" spans="1:11" ht="15" customHeight="1" x14ac:dyDescent="0.25">
      <c r="D299" s="7"/>
      <c r="E299" s="2"/>
      <c r="F299" s="8"/>
      <c r="G299" s="2"/>
      <c r="H299" s="2"/>
      <c r="J299" s="8"/>
      <c r="K299" s="2"/>
    </row>
    <row r="300" spans="1:11" ht="15" customHeight="1" x14ac:dyDescent="0.25">
      <c r="D300" s="7"/>
      <c r="E300" s="2"/>
      <c r="F300" s="8"/>
      <c r="G300" s="2"/>
      <c r="H300" s="2"/>
      <c r="J300" s="8"/>
      <c r="K300" s="2"/>
    </row>
    <row r="301" spans="1:11" ht="15" customHeight="1" x14ac:dyDescent="0.25">
      <c r="D301" s="7"/>
      <c r="E301" s="2"/>
      <c r="F301" s="8"/>
      <c r="G301" s="2"/>
      <c r="H301" s="2"/>
      <c r="J301" s="8"/>
      <c r="K301" s="2"/>
    </row>
    <row r="302" spans="1:11" ht="15" customHeight="1" x14ac:dyDescent="0.25">
      <c r="D302" s="7"/>
      <c r="E302" s="2"/>
      <c r="F302" s="8"/>
      <c r="G302" s="2"/>
      <c r="H302" s="2"/>
      <c r="J302" s="8"/>
      <c r="K302" s="2"/>
    </row>
    <row r="303" spans="1:11" ht="15" customHeight="1" x14ac:dyDescent="0.25">
      <c r="D303" s="7"/>
      <c r="E303" s="2"/>
      <c r="F303" s="8"/>
      <c r="G303" s="2"/>
      <c r="H303" s="2"/>
      <c r="J303" s="8"/>
      <c r="K303" s="2"/>
    </row>
    <row r="304" spans="1:11" ht="15" customHeight="1" x14ac:dyDescent="0.25">
      <c r="D304" s="7"/>
      <c r="E304" s="2"/>
      <c r="F304" s="8"/>
      <c r="G304" s="2"/>
      <c r="H304" s="2"/>
      <c r="J304" s="8"/>
      <c r="K304" s="2"/>
    </row>
    <row r="305" spans="4:11" ht="15" customHeight="1" x14ac:dyDescent="0.25">
      <c r="D305" s="7"/>
      <c r="E305" s="2"/>
      <c r="F305" s="8"/>
      <c r="G305" s="2"/>
      <c r="H305" s="2"/>
      <c r="J305" s="8"/>
      <c r="K305" s="2"/>
    </row>
    <row r="306" spans="4:11" ht="15" customHeight="1" x14ac:dyDescent="0.25">
      <c r="D306" s="7"/>
      <c r="E306" s="2"/>
      <c r="F306" s="8"/>
      <c r="G306" s="2"/>
      <c r="H306" s="2"/>
      <c r="J306" s="8"/>
      <c r="K306" s="2"/>
    </row>
    <row r="307" spans="4:11" ht="15" customHeight="1" x14ac:dyDescent="0.25">
      <c r="D307" s="7"/>
      <c r="E307" s="2"/>
      <c r="F307" s="8"/>
      <c r="G307" s="2"/>
      <c r="H307" s="2"/>
      <c r="J307" s="8"/>
      <c r="K307" s="2"/>
    </row>
    <row r="308" spans="4:11" ht="15" customHeight="1" x14ac:dyDescent="0.25">
      <c r="D308" s="7"/>
      <c r="E308" s="2"/>
      <c r="F308" s="8"/>
      <c r="G308" s="2"/>
      <c r="H308" s="2"/>
      <c r="J308" s="8"/>
      <c r="K308" s="2"/>
    </row>
    <row r="309" spans="4:11" ht="15" customHeight="1" x14ac:dyDescent="0.25">
      <c r="D309" s="7"/>
      <c r="E309" s="2"/>
      <c r="F309" s="8"/>
      <c r="G309" s="2"/>
      <c r="H309" s="2"/>
      <c r="J309" s="8"/>
      <c r="K309" s="2"/>
    </row>
    <row r="310" spans="4:11" ht="15" customHeight="1" x14ac:dyDescent="0.25">
      <c r="D310" s="7"/>
      <c r="E310" s="2"/>
      <c r="F310" s="8"/>
      <c r="G310" s="2"/>
      <c r="H310" s="2"/>
      <c r="J310" s="8"/>
      <c r="K310" s="2"/>
    </row>
    <row r="311" spans="4:11" ht="15" customHeight="1" x14ac:dyDescent="0.25">
      <c r="D311" s="7"/>
      <c r="E311" s="2"/>
      <c r="F311" s="8"/>
      <c r="G311" s="2"/>
      <c r="H311" s="2"/>
      <c r="J311" s="8"/>
      <c r="K311" s="2"/>
    </row>
    <row r="312" spans="4:11" ht="15" customHeight="1" x14ac:dyDescent="0.25">
      <c r="D312" s="7"/>
      <c r="E312" s="2"/>
      <c r="F312" s="8"/>
      <c r="G312" s="2"/>
      <c r="H312" s="2"/>
      <c r="J312" s="8"/>
      <c r="K312" s="2"/>
    </row>
    <row r="313" spans="4:11" ht="15" customHeight="1" x14ac:dyDescent="0.25">
      <c r="D313" s="7"/>
      <c r="E313" s="2"/>
      <c r="F313" s="8"/>
      <c r="G313" s="2"/>
      <c r="H313" s="2"/>
      <c r="J313" s="8"/>
      <c r="K313" s="2"/>
    </row>
    <row r="314" spans="4:11" ht="15" customHeight="1" x14ac:dyDescent="0.25">
      <c r="D314" s="7"/>
      <c r="E314" s="2"/>
      <c r="F314" s="8"/>
      <c r="G314" s="2"/>
      <c r="H314" s="2"/>
      <c r="J314" s="8"/>
      <c r="K314" s="2"/>
    </row>
    <row r="315" spans="4:11" ht="15" customHeight="1" x14ac:dyDescent="0.25">
      <c r="D315" s="7"/>
      <c r="E315" s="2"/>
      <c r="F315" s="8"/>
      <c r="G315" s="2"/>
      <c r="H315" s="2"/>
      <c r="J315" s="8"/>
      <c r="K315" s="2"/>
    </row>
    <row r="316" spans="4:11" ht="15" customHeight="1" x14ac:dyDescent="0.25">
      <c r="D316" s="7"/>
      <c r="E316" s="2"/>
      <c r="F316" s="8"/>
      <c r="G316" s="2"/>
      <c r="H316" s="2"/>
      <c r="J316" s="8"/>
      <c r="K316" s="2"/>
    </row>
    <row r="317" spans="4:11" ht="15" customHeight="1" x14ac:dyDescent="0.25">
      <c r="D317" s="7"/>
      <c r="E317" s="2"/>
      <c r="F317" s="8"/>
      <c r="G317" s="2"/>
      <c r="H317" s="2"/>
      <c r="J317" s="8"/>
      <c r="K317" s="2"/>
    </row>
    <row r="318" spans="4:11" ht="15" customHeight="1" x14ac:dyDescent="0.25">
      <c r="D318" s="7"/>
      <c r="E318" s="2"/>
      <c r="F318" s="8"/>
      <c r="G318" s="2"/>
      <c r="H318" s="2"/>
      <c r="J318" s="8"/>
      <c r="K318" s="2"/>
    </row>
    <row r="319" spans="4:11" ht="15" customHeight="1" x14ac:dyDescent="0.25">
      <c r="D319" s="7"/>
      <c r="E319" s="2"/>
      <c r="F319" s="8"/>
      <c r="G319" s="2"/>
      <c r="H319" s="2"/>
      <c r="J319" s="8"/>
      <c r="K319" s="2"/>
    </row>
    <row r="320" spans="4:11" ht="15" customHeight="1" x14ac:dyDescent="0.25">
      <c r="D320" s="7"/>
      <c r="E320" s="2"/>
      <c r="F320" s="8"/>
      <c r="G320" s="2"/>
      <c r="H320" s="2"/>
      <c r="J320" s="8"/>
      <c r="K320" s="2"/>
    </row>
    <row r="321" spans="1:11" ht="15" customHeight="1" x14ac:dyDescent="0.25">
      <c r="D321" s="7"/>
      <c r="E321" s="2"/>
      <c r="F321" s="8"/>
      <c r="G321" s="2"/>
      <c r="H321" s="2"/>
      <c r="J321" s="8"/>
      <c r="K321" s="2"/>
    </row>
    <row r="322" spans="1:11" ht="15" customHeight="1" x14ac:dyDescent="0.25">
      <c r="D322" s="7"/>
      <c r="E322" s="2"/>
      <c r="F322" s="8"/>
      <c r="G322" s="2"/>
      <c r="H322" s="2"/>
      <c r="J322" s="8"/>
      <c r="K322" s="2"/>
    </row>
    <row r="323" spans="1:11" ht="15" customHeight="1" x14ac:dyDescent="0.25">
      <c r="D323" s="7"/>
      <c r="E323" s="2"/>
      <c r="F323" s="8"/>
      <c r="G323" s="2"/>
      <c r="H323" s="2"/>
      <c r="J323" s="8"/>
      <c r="K323" s="2"/>
    </row>
    <row r="324" spans="1:11" ht="15" customHeight="1" x14ac:dyDescent="0.25">
      <c r="D324" s="7"/>
      <c r="E324" s="2"/>
      <c r="F324" s="8"/>
      <c r="G324" s="2"/>
      <c r="H324" s="2"/>
      <c r="J324" s="8"/>
      <c r="K324" s="2"/>
    </row>
    <row r="325" spans="1:11" ht="15" customHeight="1" x14ac:dyDescent="0.25">
      <c r="D325" s="7"/>
      <c r="E325" s="2"/>
      <c r="F325" s="8"/>
      <c r="G325" s="2"/>
      <c r="H325" s="2"/>
      <c r="J325" s="8"/>
      <c r="K325" s="2"/>
    </row>
    <row r="326" spans="1:11" ht="15" customHeight="1" x14ac:dyDescent="0.25">
      <c r="D326" s="7"/>
      <c r="E326" s="2"/>
      <c r="F326" s="8"/>
      <c r="G326" s="2"/>
      <c r="H326" s="2"/>
      <c r="J326" s="8"/>
      <c r="K326" s="2"/>
    </row>
    <row r="327" spans="1:11" ht="15" customHeight="1" x14ac:dyDescent="0.25">
      <c r="D327" s="7"/>
      <c r="E327" s="2"/>
      <c r="F327" s="8"/>
      <c r="G327" s="2"/>
      <c r="H327" s="2"/>
      <c r="J327" s="8"/>
      <c r="K327" s="2"/>
    </row>
    <row r="328" spans="1:11" ht="15" customHeight="1" x14ac:dyDescent="0.25">
      <c r="D328" s="7"/>
      <c r="E328" s="2"/>
      <c r="F328" s="8"/>
      <c r="G328" s="2"/>
      <c r="H328" s="2"/>
      <c r="J328" s="8"/>
      <c r="K328" s="2"/>
    </row>
    <row r="329" spans="1:11" ht="15" customHeight="1" x14ac:dyDescent="0.25">
      <c r="D329" s="7"/>
      <c r="E329" s="2"/>
      <c r="F329" s="8"/>
      <c r="G329" s="2"/>
      <c r="H329" s="2"/>
      <c r="J329" s="8"/>
      <c r="K329" s="2"/>
    </row>
    <row r="330" spans="1:11" ht="15" customHeight="1" x14ac:dyDescent="0.25">
      <c r="D330" s="7"/>
      <c r="E330" s="2"/>
      <c r="F330" s="8"/>
      <c r="G330" s="2"/>
      <c r="H330" s="2"/>
      <c r="J330" s="8"/>
      <c r="K330" s="2"/>
    </row>
    <row r="331" spans="1:11" ht="15" customHeight="1" x14ac:dyDescent="0.25">
      <c r="D331" s="7"/>
      <c r="E331" s="2"/>
      <c r="F331" s="8"/>
      <c r="G331" s="2"/>
      <c r="H331" s="2"/>
      <c r="J331" s="8"/>
      <c r="K331" s="2"/>
    </row>
    <row r="332" spans="1:11" ht="15" customHeight="1" x14ac:dyDescent="0.25">
      <c r="D332" s="7"/>
      <c r="E332" s="2"/>
      <c r="F332" s="8"/>
      <c r="G332" s="2"/>
      <c r="H332" s="2"/>
      <c r="J332" s="8"/>
      <c r="K332" s="2"/>
    </row>
    <row r="333" spans="1:11" ht="15" customHeight="1" x14ac:dyDescent="0.25">
      <c r="A333" s="86">
        <v>8</v>
      </c>
      <c r="B333" s="86"/>
      <c r="C333" s="86"/>
      <c r="D333" s="86"/>
      <c r="E333" s="86"/>
      <c r="F333" s="86"/>
      <c r="G333" s="86"/>
      <c r="H333" s="86"/>
      <c r="I333" s="86"/>
      <c r="J333" s="86"/>
      <c r="K333" s="86"/>
    </row>
    <row r="334" spans="1:11" ht="15" customHeight="1" x14ac:dyDescent="0.25">
      <c r="A334" s="86" t="s">
        <v>0</v>
      </c>
      <c r="B334" s="86"/>
      <c r="C334" s="86"/>
      <c r="D334" s="86"/>
      <c r="E334" s="86"/>
      <c r="F334" s="86"/>
      <c r="G334" s="86"/>
      <c r="H334" s="86"/>
      <c r="I334" s="86"/>
      <c r="J334" s="86"/>
      <c r="K334" s="86"/>
    </row>
    <row r="335" spans="1:11" ht="15" customHeight="1" x14ac:dyDescent="0.25"/>
    <row r="336" spans="1:11" ht="15" customHeight="1" x14ac:dyDescent="0.25">
      <c r="A336" s="86" t="s">
        <v>1</v>
      </c>
      <c r="B336" s="86"/>
      <c r="C336" s="86"/>
      <c r="D336" s="86"/>
      <c r="E336" s="86"/>
      <c r="F336" s="86"/>
      <c r="G336" s="86"/>
      <c r="H336" s="86"/>
      <c r="I336" s="86"/>
      <c r="J336" s="86"/>
      <c r="K336" s="86"/>
    </row>
    <row r="337" spans="1:11" ht="15" customHeight="1" x14ac:dyDescent="0.25"/>
    <row r="338" spans="1:11" ht="15" customHeight="1" x14ac:dyDescent="0.25">
      <c r="A338" s="86" t="s">
        <v>186</v>
      </c>
      <c r="B338" s="86"/>
      <c r="C338" s="86"/>
      <c r="D338" s="86"/>
      <c r="E338" s="86"/>
      <c r="F338" s="86"/>
      <c r="G338" s="86"/>
      <c r="H338" s="86"/>
      <c r="I338" s="86"/>
      <c r="J338" s="86"/>
      <c r="K338" s="86"/>
    </row>
    <row r="339" spans="1:11" ht="15" customHeight="1" x14ac:dyDescent="0.25"/>
    <row r="340" spans="1:11" ht="15" customHeight="1" x14ac:dyDescent="0.25">
      <c r="A340" s="86" t="s">
        <v>114</v>
      </c>
      <c r="B340" s="86"/>
      <c r="C340" s="86"/>
      <c r="D340" s="86"/>
      <c r="E340" s="86"/>
      <c r="F340" s="86"/>
      <c r="G340" s="86"/>
      <c r="H340" s="86"/>
      <c r="I340" s="86"/>
      <c r="J340" s="86"/>
      <c r="K340" s="86"/>
    </row>
    <row r="341" spans="1:11" ht="15" customHeight="1" x14ac:dyDescent="0.25"/>
    <row r="342" spans="1:11" ht="15" customHeight="1" x14ac:dyDescent="0.25">
      <c r="A342" s="86" t="s">
        <v>115</v>
      </c>
      <c r="B342" s="86"/>
      <c r="C342" s="86"/>
      <c r="D342" s="86"/>
      <c r="E342" s="86"/>
      <c r="F342" s="86"/>
      <c r="G342" s="86"/>
      <c r="H342" s="86"/>
      <c r="I342" s="86"/>
      <c r="J342" s="86"/>
      <c r="K342" s="86"/>
    </row>
    <row r="343" spans="1:11" ht="15" customHeight="1" x14ac:dyDescent="0.25"/>
    <row r="344" spans="1:11" ht="15" customHeight="1" x14ac:dyDescent="0.25"/>
    <row r="345" spans="1:11" ht="15" customHeight="1" x14ac:dyDescent="0.25">
      <c r="E345" s="33">
        <v>2019</v>
      </c>
      <c r="G345" s="33">
        <v>2020</v>
      </c>
      <c r="H345" s="33"/>
      <c r="I345" s="5">
        <v>2020</v>
      </c>
      <c r="K345" s="33">
        <v>2021</v>
      </c>
    </row>
    <row r="346" spans="1:11" ht="15" customHeight="1" x14ac:dyDescent="0.25">
      <c r="E346" s="33" t="s">
        <v>86</v>
      </c>
      <c r="G346" s="33" t="s">
        <v>5</v>
      </c>
      <c r="H346" s="33"/>
      <c r="I346" s="6" t="s">
        <v>4</v>
      </c>
      <c r="J346" s="86" t="s">
        <v>5</v>
      </c>
      <c r="K346" s="86"/>
    </row>
    <row r="347" spans="1:11" ht="15" customHeight="1" x14ac:dyDescent="0.25"/>
    <row r="348" spans="1:11" ht="15" customHeight="1" x14ac:dyDescent="0.25"/>
    <row r="349" spans="1:11" ht="15" customHeight="1" x14ac:dyDescent="0.25">
      <c r="A349" s="1" t="s">
        <v>116</v>
      </c>
      <c r="K349" s="2"/>
    </row>
    <row r="350" spans="1:11" ht="15" customHeight="1" x14ac:dyDescent="0.25">
      <c r="B350" s="1" t="s">
        <v>188</v>
      </c>
      <c r="D350" s="7" t="s">
        <v>9</v>
      </c>
      <c r="E350" s="2">
        <v>59833</v>
      </c>
      <c r="F350" s="8" t="s">
        <v>9</v>
      </c>
      <c r="G350" s="2">
        <v>80000</v>
      </c>
      <c r="H350" s="8" t="s">
        <v>9</v>
      </c>
      <c r="J350" s="8" t="s">
        <v>9</v>
      </c>
      <c r="K350" s="2"/>
    </row>
    <row r="351" spans="1:11" ht="15" customHeight="1" x14ac:dyDescent="0.25">
      <c r="B351" s="1" t="s">
        <v>190</v>
      </c>
      <c r="E351" s="2">
        <v>6012</v>
      </c>
      <c r="G351" s="2">
        <v>7500</v>
      </c>
      <c r="K351" s="2"/>
    </row>
    <row r="352" spans="1:11" ht="15" customHeight="1" x14ac:dyDescent="0.25">
      <c r="B352" s="1" t="s">
        <v>192</v>
      </c>
      <c r="E352" s="2"/>
      <c r="G352" s="2">
        <v>300</v>
      </c>
      <c r="K352" s="2"/>
    </row>
    <row r="353" spans="2:11" ht="15" customHeight="1" x14ac:dyDescent="0.25">
      <c r="B353" s="1" t="s">
        <v>194</v>
      </c>
      <c r="E353" s="2">
        <v>907</v>
      </c>
      <c r="G353" s="2">
        <v>3000</v>
      </c>
      <c r="K353" s="2"/>
    </row>
    <row r="354" spans="2:11" ht="15" customHeight="1" x14ac:dyDescent="0.25">
      <c r="B354" s="1" t="s">
        <v>196</v>
      </c>
      <c r="E354" s="2">
        <v>1070</v>
      </c>
      <c r="G354" s="2"/>
      <c r="K354" s="2"/>
    </row>
    <row r="355" spans="2:11" ht="15" customHeight="1" x14ac:dyDescent="0.25">
      <c r="B355" s="1" t="s">
        <v>199</v>
      </c>
      <c r="E355" s="4"/>
      <c r="G355" s="10">
        <v>500</v>
      </c>
      <c r="I355" s="4"/>
      <c r="K355" s="10"/>
    </row>
    <row r="356" spans="2:11" ht="15" customHeight="1" x14ac:dyDescent="0.25">
      <c r="E356" s="2"/>
      <c r="G356" s="11"/>
      <c r="K356" s="2"/>
    </row>
    <row r="357" spans="2:11" ht="15" customHeight="1" thickBot="1" x14ac:dyDescent="0.3">
      <c r="B357" s="1" t="s">
        <v>200</v>
      </c>
      <c r="D357" s="7" t="s">
        <v>9</v>
      </c>
      <c r="E357" s="3">
        <f>SUM(E350:E356)</f>
        <v>67822</v>
      </c>
      <c r="F357" s="8" t="s">
        <v>9</v>
      </c>
      <c r="G357" s="13">
        <f>SUM(G350:G356)</f>
        <v>91300</v>
      </c>
      <c r="H357" s="8" t="s">
        <v>9</v>
      </c>
      <c r="I357" s="3">
        <f>SUM(I350:I356)</f>
        <v>0</v>
      </c>
      <c r="J357" s="8" t="s">
        <v>9</v>
      </c>
      <c r="K357" s="14">
        <f>SUM(K350:K356)</f>
        <v>0</v>
      </c>
    </row>
    <row r="358" spans="2:11" ht="15" customHeight="1" thickTop="1" x14ac:dyDescent="0.25">
      <c r="D358" s="7"/>
      <c r="E358" s="2"/>
      <c r="F358" s="8"/>
      <c r="G358" s="11"/>
      <c r="H358" s="8"/>
      <c r="J358" s="8"/>
      <c r="K358" s="2"/>
    </row>
    <row r="359" spans="2:11" ht="15" customHeight="1" x14ac:dyDescent="0.25">
      <c r="D359" s="7"/>
      <c r="E359" s="2"/>
      <c r="F359" s="8"/>
      <c r="G359" s="11"/>
      <c r="H359" s="8"/>
      <c r="J359" s="8"/>
      <c r="K359" s="2"/>
    </row>
    <row r="360" spans="2:11" ht="15" customHeight="1" x14ac:dyDescent="0.25">
      <c r="D360" s="7"/>
      <c r="E360" s="2"/>
      <c r="F360" s="8"/>
      <c r="G360" s="11"/>
      <c r="H360" s="8"/>
      <c r="J360" s="8"/>
      <c r="K360" s="2"/>
    </row>
    <row r="361" spans="2:11" ht="15" customHeight="1" x14ac:dyDescent="0.25">
      <c r="D361" s="7"/>
      <c r="E361" s="2"/>
      <c r="F361" s="8"/>
      <c r="G361" s="11"/>
      <c r="H361" s="8"/>
      <c r="J361" s="8"/>
      <c r="K361" s="2"/>
    </row>
    <row r="362" spans="2:11" ht="15" customHeight="1" x14ac:dyDescent="0.25">
      <c r="D362" s="7"/>
      <c r="E362" s="2"/>
      <c r="F362" s="8"/>
      <c r="G362" s="11"/>
      <c r="H362" s="8"/>
      <c r="J362" s="8"/>
      <c r="K362" s="2"/>
    </row>
    <row r="363" spans="2:11" ht="15" customHeight="1" x14ac:dyDescent="0.25">
      <c r="D363" s="7"/>
      <c r="E363" s="2"/>
      <c r="F363" s="8"/>
      <c r="G363" s="11"/>
      <c r="H363" s="8"/>
      <c r="J363" s="8"/>
      <c r="K363" s="2"/>
    </row>
    <row r="364" spans="2:11" ht="15" customHeight="1" x14ac:dyDescent="0.25">
      <c r="D364" s="7"/>
      <c r="E364" s="2"/>
      <c r="F364" s="8"/>
      <c r="G364" s="11"/>
      <c r="H364" s="8"/>
      <c r="J364" s="8"/>
      <c r="K364" s="2"/>
    </row>
    <row r="365" spans="2:11" ht="15" customHeight="1" x14ac:dyDescent="0.25">
      <c r="D365" s="7"/>
      <c r="E365" s="2"/>
      <c r="F365" s="8"/>
      <c r="G365" s="11"/>
      <c r="H365" s="8"/>
      <c r="J365" s="8"/>
      <c r="K365" s="2"/>
    </row>
    <row r="366" spans="2:11" ht="15" customHeight="1" x14ac:dyDescent="0.25">
      <c r="D366" s="7"/>
      <c r="E366" s="2"/>
      <c r="F366" s="8"/>
      <c r="G366" s="11"/>
      <c r="H366" s="8"/>
      <c r="J366" s="8"/>
      <c r="K366" s="2"/>
    </row>
    <row r="367" spans="2:11" ht="15" customHeight="1" x14ac:dyDescent="0.25">
      <c r="D367" s="7"/>
      <c r="E367" s="2"/>
      <c r="F367" s="8"/>
      <c r="G367" s="11"/>
      <c r="H367" s="8"/>
      <c r="J367" s="8"/>
      <c r="K367" s="2"/>
    </row>
    <row r="368" spans="2:11" ht="15" customHeight="1" x14ac:dyDescent="0.25">
      <c r="D368" s="7"/>
      <c r="E368" s="2"/>
      <c r="F368" s="8"/>
      <c r="G368" s="11"/>
      <c r="H368" s="8"/>
      <c r="J368" s="8"/>
      <c r="K368" s="2"/>
    </row>
    <row r="369" spans="4:11" ht="15" customHeight="1" x14ac:dyDescent="0.25">
      <c r="D369" s="7"/>
      <c r="E369" s="2"/>
      <c r="F369" s="8"/>
      <c r="G369" s="11"/>
      <c r="H369" s="8"/>
      <c r="J369" s="8"/>
      <c r="K369" s="2"/>
    </row>
    <row r="370" spans="4:11" ht="15" customHeight="1" x14ac:dyDescent="0.25">
      <c r="D370" s="7"/>
      <c r="E370" s="2"/>
      <c r="F370" s="8"/>
      <c r="G370" s="11"/>
      <c r="H370" s="8"/>
      <c r="J370" s="8"/>
      <c r="K370" s="2"/>
    </row>
    <row r="371" spans="4:11" ht="15" customHeight="1" x14ac:dyDescent="0.25">
      <c r="D371" s="7"/>
      <c r="E371" s="2"/>
      <c r="F371" s="8"/>
      <c r="G371" s="11"/>
      <c r="H371" s="8"/>
      <c r="J371" s="8"/>
      <c r="K371" s="2"/>
    </row>
    <row r="372" spans="4:11" ht="15" customHeight="1" x14ac:dyDescent="0.25">
      <c r="D372" s="7"/>
      <c r="E372" s="2"/>
      <c r="F372" s="8"/>
      <c r="G372" s="11"/>
      <c r="H372" s="8"/>
      <c r="J372" s="8"/>
      <c r="K372" s="2"/>
    </row>
    <row r="373" spans="4:11" ht="15" customHeight="1" x14ac:dyDescent="0.25">
      <c r="D373" s="7"/>
      <c r="E373" s="2"/>
      <c r="F373" s="8"/>
      <c r="G373" s="11"/>
      <c r="H373" s="8"/>
      <c r="J373" s="8"/>
      <c r="K373" s="2"/>
    </row>
    <row r="374" spans="4:11" ht="15" customHeight="1" x14ac:dyDescent="0.25">
      <c r="D374" s="7"/>
      <c r="E374" s="2"/>
      <c r="F374" s="8"/>
      <c r="G374" s="11"/>
      <c r="H374" s="8"/>
      <c r="J374" s="8"/>
      <c r="K374" s="2"/>
    </row>
    <row r="375" spans="4:11" ht="15" customHeight="1" x14ac:dyDescent="0.25">
      <c r="D375" s="7"/>
      <c r="E375" s="2"/>
      <c r="F375" s="8"/>
      <c r="G375" s="11"/>
      <c r="H375" s="8"/>
      <c r="J375" s="8"/>
      <c r="K375" s="2"/>
    </row>
    <row r="376" spans="4:11" ht="15" customHeight="1" x14ac:dyDescent="0.25">
      <c r="D376" s="7"/>
      <c r="E376" s="2"/>
      <c r="F376" s="8"/>
      <c r="G376" s="11"/>
      <c r="H376" s="8"/>
      <c r="J376" s="8"/>
      <c r="K376" s="2"/>
    </row>
    <row r="377" spans="4:11" ht="15" customHeight="1" x14ac:dyDescent="0.25">
      <c r="D377" s="7"/>
      <c r="E377" s="2"/>
      <c r="F377" s="8"/>
      <c r="G377" s="11"/>
      <c r="H377" s="8"/>
      <c r="J377" s="8"/>
      <c r="K377" s="2"/>
    </row>
    <row r="378" spans="4:11" ht="15" customHeight="1" x14ac:dyDescent="0.25">
      <c r="D378" s="7"/>
      <c r="E378" s="2"/>
      <c r="F378" s="8"/>
      <c r="G378" s="11"/>
      <c r="H378" s="8"/>
      <c r="J378" s="8"/>
      <c r="K378" s="2"/>
    </row>
    <row r="379" spans="4:11" ht="15" customHeight="1" x14ac:dyDescent="0.25">
      <c r="D379" s="7"/>
      <c r="E379" s="2"/>
      <c r="F379" s="8"/>
      <c r="G379" s="11"/>
      <c r="H379" s="8"/>
      <c r="J379" s="8"/>
      <c r="K379" s="2"/>
    </row>
    <row r="380" spans="4:11" ht="15" customHeight="1" x14ac:dyDescent="0.25">
      <c r="D380" s="7"/>
      <c r="E380" s="2"/>
      <c r="F380" s="8"/>
      <c r="G380" s="11"/>
      <c r="H380" s="8"/>
      <c r="J380" s="8"/>
      <c r="K380" s="2"/>
    </row>
    <row r="381" spans="4:11" ht="15" customHeight="1" x14ac:dyDescent="0.25">
      <c r="D381" s="7"/>
      <c r="E381" s="2"/>
      <c r="F381" s="8"/>
      <c r="G381" s="11"/>
      <c r="H381" s="8"/>
      <c r="J381" s="8"/>
      <c r="K381" s="2"/>
    </row>
    <row r="382" spans="4:11" ht="15" customHeight="1" x14ac:dyDescent="0.25">
      <c r="D382" s="7"/>
      <c r="E382" s="2"/>
      <c r="F382" s="8"/>
      <c r="G382" s="11"/>
      <c r="H382" s="8"/>
      <c r="J382" s="8"/>
      <c r="K382" s="2"/>
    </row>
    <row r="383" spans="4:11" ht="15" customHeight="1" x14ac:dyDescent="0.25">
      <c r="D383" s="7"/>
      <c r="E383" s="2"/>
      <c r="F383" s="8"/>
      <c r="G383" s="11"/>
      <c r="H383" s="8"/>
      <c r="J383" s="8"/>
      <c r="K383" s="2"/>
    </row>
    <row r="384" spans="4:11" ht="15" customHeight="1" x14ac:dyDescent="0.25">
      <c r="D384" s="7"/>
      <c r="E384" s="2"/>
      <c r="F384" s="8"/>
      <c r="G384" s="11"/>
      <c r="H384" s="8"/>
      <c r="J384" s="8"/>
      <c r="K384" s="2"/>
    </row>
    <row r="385" spans="1:11" ht="15" customHeight="1" x14ac:dyDescent="0.25">
      <c r="D385" s="7"/>
      <c r="E385" s="2"/>
      <c r="F385" s="8"/>
      <c r="G385" s="11"/>
      <c r="H385" s="8"/>
      <c r="J385" s="8"/>
      <c r="K385" s="2"/>
    </row>
    <row r="386" spans="1:11" ht="15" customHeight="1" x14ac:dyDescent="0.25">
      <c r="D386" s="7"/>
      <c r="E386" s="2"/>
      <c r="F386" s="8"/>
      <c r="G386" s="11"/>
      <c r="H386" s="8"/>
      <c r="J386" s="8"/>
      <c r="K386" s="2"/>
    </row>
    <row r="387" spans="1:11" ht="15" customHeight="1" x14ac:dyDescent="0.25">
      <c r="D387" s="7"/>
      <c r="E387" s="2"/>
      <c r="F387" s="8"/>
      <c r="G387" s="11"/>
      <c r="H387" s="8"/>
      <c r="J387" s="8"/>
      <c r="K387" s="2"/>
    </row>
    <row r="388" spans="1:11" ht="15" customHeight="1" x14ac:dyDescent="0.25">
      <c r="D388" s="7"/>
      <c r="E388" s="2"/>
      <c r="F388" s="8"/>
      <c r="G388" s="11"/>
      <c r="H388" s="8"/>
      <c r="J388" s="8"/>
      <c r="K388" s="2"/>
    </row>
    <row r="389" spans="1:11" ht="15" customHeight="1" x14ac:dyDescent="0.25">
      <c r="A389" s="86">
        <v>9</v>
      </c>
      <c r="B389" s="86"/>
      <c r="C389" s="86"/>
      <c r="D389" s="86"/>
      <c r="E389" s="86"/>
      <c r="F389" s="86"/>
      <c r="G389" s="86"/>
      <c r="H389" s="86"/>
      <c r="I389" s="86"/>
      <c r="J389" s="86"/>
      <c r="K389" s="86"/>
    </row>
    <row r="390" spans="1:11" ht="15" customHeight="1" x14ac:dyDescent="0.25">
      <c r="A390" s="86" t="s">
        <v>0</v>
      </c>
      <c r="B390" s="86"/>
      <c r="C390" s="86"/>
      <c r="D390" s="86"/>
      <c r="E390" s="86"/>
      <c r="F390" s="86"/>
      <c r="G390" s="86"/>
      <c r="H390" s="86"/>
      <c r="I390" s="86"/>
      <c r="J390" s="86"/>
      <c r="K390" s="86"/>
    </row>
    <row r="391" spans="1:11" ht="15" customHeight="1" x14ac:dyDescent="0.25"/>
    <row r="392" spans="1:11" ht="15" customHeight="1" x14ac:dyDescent="0.25">
      <c r="A392" s="86" t="s">
        <v>1</v>
      </c>
      <c r="B392" s="86"/>
      <c r="C392" s="86"/>
      <c r="D392" s="86"/>
      <c r="E392" s="86"/>
      <c r="F392" s="86"/>
      <c r="G392" s="86"/>
      <c r="H392" s="86"/>
      <c r="I392" s="86"/>
      <c r="J392" s="86"/>
      <c r="K392" s="86"/>
    </row>
    <row r="393" spans="1:11" ht="15" customHeight="1" x14ac:dyDescent="0.25"/>
    <row r="394" spans="1:11" ht="15" customHeight="1" x14ac:dyDescent="0.25">
      <c r="A394" s="86" t="s">
        <v>201</v>
      </c>
      <c r="B394" s="86"/>
      <c r="C394" s="86"/>
      <c r="D394" s="86"/>
      <c r="E394" s="86"/>
      <c r="F394" s="86"/>
      <c r="G394" s="86"/>
      <c r="H394" s="86"/>
      <c r="I394" s="86"/>
      <c r="J394" s="86"/>
      <c r="K394" s="86"/>
    </row>
    <row r="395" spans="1:11" ht="15" customHeight="1" x14ac:dyDescent="0.25"/>
    <row r="396" spans="1:11" ht="15" customHeight="1" x14ac:dyDescent="0.25">
      <c r="A396" s="86" t="s">
        <v>114</v>
      </c>
      <c r="B396" s="86"/>
      <c r="C396" s="86"/>
      <c r="D396" s="86"/>
      <c r="E396" s="86"/>
      <c r="F396" s="86"/>
      <c r="G396" s="86"/>
      <c r="H396" s="86"/>
      <c r="I396" s="86"/>
      <c r="J396" s="86"/>
      <c r="K396" s="86"/>
    </row>
    <row r="397" spans="1:11" ht="15" customHeight="1" x14ac:dyDescent="0.25"/>
    <row r="398" spans="1:11" ht="15" customHeight="1" x14ac:dyDescent="0.25">
      <c r="A398" s="86" t="s">
        <v>115</v>
      </c>
      <c r="B398" s="86"/>
      <c r="C398" s="86"/>
      <c r="D398" s="86"/>
      <c r="E398" s="86"/>
      <c r="F398" s="86"/>
      <c r="G398" s="86"/>
      <c r="H398" s="86"/>
      <c r="I398" s="86"/>
      <c r="J398" s="86"/>
      <c r="K398" s="86"/>
    </row>
    <row r="399" spans="1:11" ht="15" customHeight="1" x14ac:dyDescent="0.25"/>
    <row r="400" spans="1:11" ht="15" customHeight="1" x14ac:dyDescent="0.25"/>
    <row r="401" spans="1:11" ht="15" customHeight="1" x14ac:dyDescent="0.25">
      <c r="E401" s="33">
        <v>2019</v>
      </c>
      <c r="G401" s="33">
        <v>2020</v>
      </c>
      <c r="H401" s="33"/>
      <c r="I401" s="5">
        <v>2020</v>
      </c>
      <c r="K401" s="33">
        <v>2021</v>
      </c>
    </row>
    <row r="402" spans="1:11" ht="15" customHeight="1" x14ac:dyDescent="0.25">
      <c r="E402" s="33" t="s">
        <v>86</v>
      </c>
      <c r="G402" s="33" t="s">
        <v>5</v>
      </c>
      <c r="H402" s="33"/>
      <c r="I402" s="6" t="s">
        <v>4</v>
      </c>
      <c r="J402" s="86" t="s">
        <v>5</v>
      </c>
      <c r="K402" s="86"/>
    </row>
    <row r="403" spans="1:11" ht="15" customHeight="1" x14ac:dyDescent="0.25">
      <c r="E403" s="33"/>
      <c r="G403" s="33"/>
      <c r="H403" s="33"/>
      <c r="I403" s="6"/>
      <c r="J403" s="33"/>
      <c r="K403" s="33"/>
    </row>
    <row r="404" spans="1:11" ht="15" customHeight="1" x14ac:dyDescent="0.25">
      <c r="E404" s="33"/>
      <c r="G404" s="33"/>
      <c r="H404" s="33"/>
      <c r="I404" s="6"/>
      <c r="J404" s="33"/>
      <c r="K404" s="33"/>
    </row>
    <row r="405" spans="1:11" ht="15" customHeight="1" x14ac:dyDescent="0.25">
      <c r="A405" s="1" t="s">
        <v>116</v>
      </c>
      <c r="E405" s="33"/>
      <c r="G405" s="33"/>
      <c r="H405" s="33"/>
      <c r="I405" s="6"/>
      <c r="J405" s="33"/>
      <c r="K405" s="33"/>
    </row>
    <row r="406" spans="1:11" ht="15" customHeight="1" x14ac:dyDescent="0.25">
      <c r="B406" s="1" t="s">
        <v>22</v>
      </c>
      <c r="D406" s="1" t="s">
        <v>9</v>
      </c>
      <c r="E406" s="8">
        <v>88598</v>
      </c>
      <c r="F406" s="1" t="s">
        <v>9</v>
      </c>
      <c r="G406" s="8">
        <v>88598</v>
      </c>
      <c r="H406" s="33" t="s">
        <v>9</v>
      </c>
      <c r="I406" s="8"/>
      <c r="J406" s="33" t="s">
        <v>9</v>
      </c>
      <c r="K406" s="8"/>
    </row>
    <row r="407" spans="1:11" ht="15" customHeight="1" x14ac:dyDescent="0.25">
      <c r="B407" s="1" t="s">
        <v>204</v>
      </c>
      <c r="E407" s="8">
        <v>12190</v>
      </c>
      <c r="G407" s="8">
        <v>12190</v>
      </c>
      <c r="H407" s="33"/>
      <c r="I407" s="8"/>
      <c r="J407" s="33"/>
      <c r="K407" s="8"/>
    </row>
    <row r="408" spans="1:11" ht="15" customHeight="1" x14ac:dyDescent="0.25">
      <c r="B408" s="1" t="s">
        <v>207</v>
      </c>
      <c r="E408" s="15">
        <v>5763</v>
      </c>
      <c r="G408" s="15">
        <v>5700</v>
      </c>
      <c r="H408" s="33"/>
      <c r="I408" s="15"/>
      <c r="J408" s="33"/>
      <c r="K408" s="15"/>
    </row>
    <row r="409" spans="1:11" ht="15" customHeight="1" x14ac:dyDescent="0.25">
      <c r="E409" s="6"/>
      <c r="G409" s="33"/>
      <c r="H409" s="33"/>
      <c r="I409" s="8"/>
      <c r="J409" s="33"/>
      <c r="K409" s="8"/>
    </row>
    <row r="410" spans="1:11" ht="15" customHeight="1" thickBot="1" x14ac:dyDescent="0.3">
      <c r="B410" s="1" t="s">
        <v>208</v>
      </c>
      <c r="D410" s="1" t="s">
        <v>9</v>
      </c>
      <c r="E410" s="16">
        <f>SUM(E406:E409)</f>
        <v>106551</v>
      </c>
      <c r="F410" s="1" t="s">
        <v>9</v>
      </c>
      <c r="G410" s="16">
        <f>SUM(G406:G409)</f>
        <v>106488</v>
      </c>
      <c r="H410" s="33" t="s">
        <v>9</v>
      </c>
      <c r="I410" s="16">
        <f>SUM(I406:I409)</f>
        <v>0</v>
      </c>
      <c r="J410" s="33" t="s">
        <v>9</v>
      </c>
      <c r="K410" s="16">
        <f>SUM(K406:K409)</f>
        <v>0</v>
      </c>
    </row>
    <row r="411" spans="1:11" ht="15" customHeight="1" thickTop="1" x14ac:dyDescent="0.25">
      <c r="E411" s="8"/>
      <c r="G411" s="8"/>
      <c r="H411" s="33"/>
      <c r="I411" s="8"/>
      <c r="J411" s="33"/>
      <c r="K411" s="8"/>
    </row>
    <row r="412" spans="1:11" ht="15" customHeight="1" x14ac:dyDescent="0.25">
      <c r="E412" s="8"/>
      <c r="G412" s="8"/>
      <c r="H412" s="33"/>
      <c r="I412" s="8"/>
      <c r="J412" s="33"/>
      <c r="K412" s="8"/>
    </row>
    <row r="413" spans="1:11" ht="15" customHeight="1" x14ac:dyDescent="0.25">
      <c r="E413" s="8"/>
      <c r="G413" s="8"/>
      <c r="H413" s="33"/>
      <c r="I413" s="8"/>
      <c r="J413" s="33"/>
      <c r="K413" s="8"/>
    </row>
    <row r="414" spans="1:11" ht="15" customHeight="1" x14ac:dyDescent="0.25">
      <c r="E414" s="8"/>
      <c r="G414" s="8"/>
      <c r="H414" s="33"/>
      <c r="I414" s="8"/>
      <c r="J414" s="33"/>
      <c r="K414" s="8"/>
    </row>
    <row r="415" spans="1:11" ht="15" customHeight="1" x14ac:dyDescent="0.25">
      <c r="E415" s="8"/>
      <c r="G415" s="8"/>
      <c r="H415" s="33"/>
      <c r="I415" s="8"/>
      <c r="J415" s="33"/>
      <c r="K415" s="8"/>
    </row>
    <row r="416" spans="1:11" ht="15" customHeight="1" x14ac:dyDescent="0.25">
      <c r="E416" s="8"/>
      <c r="G416" s="8"/>
      <c r="H416" s="33"/>
      <c r="I416" s="8"/>
      <c r="J416" s="33"/>
      <c r="K416" s="8"/>
    </row>
    <row r="417" spans="5:11" ht="15" customHeight="1" x14ac:dyDescent="0.25">
      <c r="E417" s="8"/>
      <c r="G417" s="8"/>
      <c r="H417" s="33"/>
      <c r="I417" s="8"/>
      <c r="J417" s="33"/>
      <c r="K417" s="8"/>
    </row>
    <row r="418" spans="5:11" ht="15" customHeight="1" x14ac:dyDescent="0.25">
      <c r="E418" s="8"/>
      <c r="G418" s="8"/>
      <c r="H418" s="33"/>
      <c r="I418" s="8"/>
      <c r="J418" s="33"/>
      <c r="K418" s="8"/>
    </row>
    <row r="419" spans="5:11" ht="15" customHeight="1" x14ac:dyDescent="0.25">
      <c r="E419" s="8"/>
      <c r="G419" s="8"/>
      <c r="H419" s="33"/>
      <c r="I419" s="8"/>
      <c r="J419" s="33"/>
      <c r="K419" s="8"/>
    </row>
    <row r="420" spans="5:11" ht="15" customHeight="1" x14ac:dyDescent="0.25">
      <c r="E420" s="8"/>
      <c r="G420" s="8"/>
      <c r="H420" s="33"/>
      <c r="I420" s="8"/>
      <c r="J420" s="33"/>
      <c r="K420" s="8"/>
    </row>
    <row r="421" spans="5:11" ht="15" customHeight="1" x14ac:dyDescent="0.25">
      <c r="E421" s="8"/>
      <c r="G421" s="8"/>
      <c r="H421" s="33"/>
      <c r="I421" s="8"/>
      <c r="J421" s="33"/>
      <c r="K421" s="8"/>
    </row>
    <row r="422" spans="5:11" ht="15" customHeight="1" x14ac:dyDescent="0.25">
      <c r="E422" s="8"/>
      <c r="G422" s="8"/>
      <c r="H422" s="33"/>
      <c r="I422" s="8"/>
      <c r="J422" s="33"/>
      <c r="K422" s="8"/>
    </row>
    <row r="423" spans="5:11" ht="15" customHeight="1" x14ac:dyDescent="0.25">
      <c r="E423" s="8"/>
      <c r="G423" s="8"/>
      <c r="H423" s="33"/>
      <c r="I423" s="8"/>
      <c r="J423" s="33"/>
      <c r="K423" s="8"/>
    </row>
    <row r="424" spans="5:11" ht="15" customHeight="1" x14ac:dyDescent="0.25">
      <c r="E424" s="8"/>
      <c r="G424" s="8"/>
      <c r="H424" s="33"/>
      <c r="I424" s="8"/>
      <c r="J424" s="33"/>
      <c r="K424" s="8"/>
    </row>
    <row r="425" spans="5:11" ht="15" customHeight="1" x14ac:dyDescent="0.25">
      <c r="E425" s="8"/>
      <c r="G425" s="8"/>
      <c r="H425" s="33"/>
      <c r="I425" s="8"/>
      <c r="J425" s="33"/>
      <c r="K425" s="8"/>
    </row>
    <row r="426" spans="5:11" ht="15" customHeight="1" x14ac:dyDescent="0.25">
      <c r="E426" s="8"/>
      <c r="G426" s="8"/>
      <c r="H426" s="33"/>
      <c r="I426" s="8"/>
      <c r="J426" s="33"/>
      <c r="K426" s="8"/>
    </row>
    <row r="427" spans="5:11" ht="15" customHeight="1" x14ac:dyDescent="0.25">
      <c r="E427" s="8"/>
      <c r="G427" s="8"/>
      <c r="H427" s="33"/>
      <c r="I427" s="8"/>
      <c r="J427" s="33"/>
      <c r="K427" s="8"/>
    </row>
    <row r="428" spans="5:11" ht="15" customHeight="1" x14ac:dyDescent="0.25">
      <c r="E428" s="8"/>
      <c r="G428" s="8"/>
      <c r="H428" s="33"/>
      <c r="I428" s="8"/>
      <c r="J428" s="33"/>
      <c r="K428" s="8"/>
    </row>
    <row r="429" spans="5:11" ht="15" customHeight="1" x14ac:dyDescent="0.25">
      <c r="E429" s="8"/>
      <c r="G429" s="8"/>
      <c r="H429" s="33"/>
      <c r="I429" s="8"/>
      <c r="J429" s="33"/>
      <c r="K429" s="8"/>
    </row>
    <row r="430" spans="5:11" ht="15" customHeight="1" x14ac:dyDescent="0.25">
      <c r="E430" s="8"/>
      <c r="G430" s="8"/>
      <c r="H430" s="33"/>
      <c r="I430" s="8"/>
      <c r="J430" s="33"/>
      <c r="K430" s="8"/>
    </row>
    <row r="431" spans="5:11" ht="15" customHeight="1" x14ac:dyDescent="0.25">
      <c r="E431" s="8"/>
      <c r="G431" s="8"/>
      <c r="H431" s="33"/>
      <c r="I431" s="8"/>
      <c r="J431" s="33"/>
      <c r="K431" s="8"/>
    </row>
    <row r="432" spans="5:11" ht="15" customHeight="1" x14ac:dyDescent="0.25">
      <c r="E432" s="8"/>
      <c r="G432" s="8"/>
      <c r="H432" s="33"/>
      <c r="I432" s="8"/>
      <c r="J432" s="33"/>
      <c r="K432" s="8"/>
    </row>
    <row r="433" spans="1:11" ht="15" customHeight="1" x14ac:dyDescent="0.25">
      <c r="E433" s="8"/>
      <c r="G433" s="8"/>
      <c r="H433" s="33"/>
      <c r="I433" s="8"/>
      <c r="J433" s="33"/>
      <c r="K433" s="8"/>
    </row>
    <row r="434" spans="1:11" ht="15" customHeight="1" x14ac:dyDescent="0.25">
      <c r="E434" s="8"/>
      <c r="G434" s="8"/>
      <c r="H434" s="33"/>
      <c r="I434" s="8"/>
      <c r="J434" s="33"/>
      <c r="K434" s="8"/>
    </row>
    <row r="435" spans="1:11" ht="15" customHeight="1" x14ac:dyDescent="0.25">
      <c r="E435" s="8"/>
      <c r="G435" s="8"/>
      <c r="H435" s="33"/>
      <c r="I435" s="8"/>
      <c r="J435" s="33"/>
      <c r="K435" s="8"/>
    </row>
    <row r="436" spans="1:11" ht="15" customHeight="1" x14ac:dyDescent="0.25">
      <c r="E436" s="8"/>
      <c r="G436" s="8"/>
      <c r="H436" s="33"/>
      <c r="I436" s="8"/>
      <c r="J436" s="33"/>
      <c r="K436" s="8"/>
    </row>
    <row r="437" spans="1:11" ht="15" customHeight="1" x14ac:dyDescent="0.25">
      <c r="E437" s="8"/>
      <c r="G437" s="8"/>
      <c r="H437" s="33"/>
      <c r="I437" s="8"/>
      <c r="J437" s="33"/>
      <c r="K437" s="8"/>
    </row>
    <row r="438" spans="1:11" ht="15" customHeight="1" x14ac:dyDescent="0.25">
      <c r="E438" s="8"/>
      <c r="G438" s="8"/>
      <c r="H438" s="33"/>
      <c r="I438" s="8"/>
      <c r="J438" s="33"/>
      <c r="K438" s="8"/>
    </row>
    <row r="439" spans="1:11" ht="15" customHeight="1" x14ac:dyDescent="0.25">
      <c r="E439" s="8"/>
      <c r="G439" s="8"/>
      <c r="H439" s="33"/>
      <c r="I439" s="8"/>
      <c r="J439" s="33"/>
      <c r="K439" s="8"/>
    </row>
    <row r="440" spans="1:11" ht="15" customHeight="1" x14ac:dyDescent="0.25">
      <c r="E440" s="8"/>
      <c r="G440" s="8"/>
      <c r="H440" s="33"/>
      <c r="I440" s="8"/>
      <c r="J440" s="33"/>
      <c r="K440" s="8"/>
    </row>
    <row r="441" spans="1:11" ht="15" customHeight="1" x14ac:dyDescent="0.25">
      <c r="E441" s="8"/>
      <c r="G441" s="8"/>
      <c r="H441" s="33"/>
      <c r="I441" s="8"/>
      <c r="J441" s="33"/>
      <c r="K441" s="8"/>
    </row>
    <row r="442" spans="1:11" ht="15" customHeight="1" x14ac:dyDescent="0.25">
      <c r="E442" s="8"/>
      <c r="G442" s="8"/>
      <c r="H442" s="33"/>
      <c r="I442" s="8"/>
      <c r="J442" s="33"/>
      <c r="K442" s="8"/>
    </row>
    <row r="443" spans="1:11" ht="15" customHeight="1" x14ac:dyDescent="0.25">
      <c r="E443" s="8"/>
      <c r="G443" s="8"/>
      <c r="H443" s="33"/>
      <c r="I443" s="8"/>
      <c r="J443" s="33"/>
      <c r="K443" s="8"/>
    </row>
    <row r="444" spans="1:11" ht="15" customHeight="1" x14ac:dyDescent="0.25">
      <c r="D444" s="7"/>
      <c r="E444" s="2"/>
      <c r="F444" s="8"/>
      <c r="G444" s="11"/>
      <c r="H444" s="8"/>
      <c r="J444" s="8"/>
      <c r="K444" s="2"/>
    </row>
    <row r="445" spans="1:11" ht="15" customHeight="1" x14ac:dyDescent="0.25">
      <c r="A445" s="86">
        <v>10</v>
      </c>
      <c r="B445" s="86"/>
      <c r="C445" s="86"/>
      <c r="D445" s="86"/>
      <c r="E445" s="86"/>
      <c r="F445" s="86"/>
      <c r="G445" s="86"/>
      <c r="H445" s="86"/>
      <c r="I445" s="86"/>
      <c r="J445" s="86"/>
      <c r="K445" s="86"/>
    </row>
    <row r="446" spans="1:11" ht="15" customHeight="1" x14ac:dyDescent="0.25">
      <c r="A446" s="86" t="s">
        <v>0</v>
      </c>
      <c r="B446" s="86"/>
      <c r="C446" s="86"/>
      <c r="D446" s="86"/>
      <c r="E446" s="86"/>
      <c r="F446" s="86"/>
      <c r="G446" s="86"/>
      <c r="H446" s="86"/>
      <c r="I446" s="86"/>
      <c r="J446" s="86"/>
      <c r="K446" s="86"/>
    </row>
    <row r="447" spans="1:11" ht="15" customHeight="1" x14ac:dyDescent="0.25"/>
    <row r="448" spans="1:11" ht="15" customHeight="1" x14ac:dyDescent="0.25">
      <c r="A448" s="86" t="s">
        <v>1</v>
      </c>
      <c r="B448" s="86"/>
      <c r="C448" s="86"/>
      <c r="D448" s="86"/>
      <c r="E448" s="86"/>
      <c r="F448" s="86"/>
      <c r="G448" s="86"/>
      <c r="H448" s="86"/>
      <c r="I448" s="86"/>
      <c r="J448" s="86"/>
      <c r="K448" s="86"/>
    </row>
    <row r="449" spans="1:11" ht="15" customHeight="1" x14ac:dyDescent="0.25"/>
    <row r="450" spans="1:11" ht="15" customHeight="1" x14ac:dyDescent="0.25">
      <c r="A450" s="86" t="s">
        <v>209</v>
      </c>
      <c r="B450" s="86"/>
      <c r="C450" s="86"/>
      <c r="D450" s="86"/>
      <c r="E450" s="86"/>
      <c r="F450" s="86"/>
      <c r="G450" s="86"/>
      <c r="H450" s="86"/>
      <c r="I450" s="86"/>
      <c r="J450" s="86"/>
      <c r="K450" s="86"/>
    </row>
    <row r="451" spans="1:11" ht="15" customHeight="1" x14ac:dyDescent="0.25"/>
    <row r="452" spans="1:11" ht="15" customHeight="1" x14ac:dyDescent="0.25">
      <c r="A452" s="86" t="s">
        <v>114</v>
      </c>
      <c r="B452" s="86"/>
      <c r="C452" s="86"/>
      <c r="D452" s="86"/>
      <c r="E452" s="86"/>
      <c r="F452" s="86"/>
      <c r="G452" s="86"/>
      <c r="H452" s="86"/>
      <c r="I452" s="86"/>
      <c r="J452" s="86"/>
      <c r="K452" s="86"/>
    </row>
    <row r="453" spans="1:11" ht="15" customHeight="1" x14ac:dyDescent="0.25"/>
    <row r="454" spans="1:11" ht="15" customHeight="1" x14ac:dyDescent="0.25">
      <c r="A454" s="86" t="s">
        <v>115</v>
      </c>
      <c r="B454" s="86"/>
      <c r="C454" s="86"/>
      <c r="D454" s="86"/>
      <c r="E454" s="86"/>
      <c r="F454" s="86"/>
      <c r="G454" s="86"/>
      <c r="H454" s="86"/>
      <c r="I454" s="86"/>
      <c r="J454" s="86"/>
      <c r="K454" s="86"/>
    </row>
    <row r="455" spans="1:11" ht="15" customHeight="1" x14ac:dyDescent="0.25"/>
    <row r="456" spans="1:11" ht="15" customHeight="1" x14ac:dyDescent="0.25"/>
    <row r="457" spans="1:11" ht="15" customHeight="1" x14ac:dyDescent="0.25">
      <c r="E457" s="33">
        <v>2019</v>
      </c>
      <c r="G457" s="33">
        <v>2020</v>
      </c>
      <c r="H457" s="33"/>
      <c r="I457" s="5">
        <v>2020</v>
      </c>
      <c r="K457" s="33">
        <v>2021</v>
      </c>
    </row>
    <row r="458" spans="1:11" ht="15" customHeight="1" x14ac:dyDescent="0.25">
      <c r="E458" s="33" t="s">
        <v>86</v>
      </c>
      <c r="G458" s="33" t="s">
        <v>5</v>
      </c>
      <c r="H458" s="33"/>
      <c r="I458" s="6" t="s">
        <v>4</v>
      </c>
      <c r="J458" s="86" t="s">
        <v>5</v>
      </c>
      <c r="K458" s="86"/>
    </row>
    <row r="459" spans="1:11" ht="15" customHeight="1" x14ac:dyDescent="0.25"/>
    <row r="460" spans="1:11" ht="15" customHeight="1" x14ac:dyDescent="0.25"/>
    <row r="461" spans="1:11" ht="15" customHeight="1" x14ac:dyDescent="0.25">
      <c r="A461" s="1" t="s">
        <v>116</v>
      </c>
    </row>
    <row r="462" spans="1:11" ht="15" customHeight="1" x14ac:dyDescent="0.25">
      <c r="B462" s="1" t="s">
        <v>210</v>
      </c>
      <c r="G462" s="2"/>
      <c r="H462" s="2"/>
      <c r="K462" s="2"/>
    </row>
    <row r="463" spans="1:11" ht="15" customHeight="1" x14ac:dyDescent="0.25">
      <c r="C463" s="1" t="s">
        <v>212</v>
      </c>
      <c r="D463" s="7" t="s">
        <v>9</v>
      </c>
      <c r="E463" s="2">
        <v>52261</v>
      </c>
      <c r="F463" s="8" t="s">
        <v>9</v>
      </c>
      <c r="G463" s="2">
        <v>43350</v>
      </c>
      <c r="H463" s="8" t="s">
        <v>9</v>
      </c>
      <c r="J463" s="8" t="s">
        <v>9</v>
      </c>
      <c r="K463" s="2"/>
    </row>
    <row r="464" spans="1:11" ht="15" customHeight="1" x14ac:dyDescent="0.25">
      <c r="B464" s="1" t="s">
        <v>214</v>
      </c>
      <c r="E464" s="2">
        <v>33423</v>
      </c>
      <c r="G464" s="2">
        <v>34419</v>
      </c>
      <c r="K464" s="2"/>
    </row>
    <row r="465" spans="2:11" ht="15" customHeight="1" x14ac:dyDescent="0.25">
      <c r="B465" s="1" t="s">
        <v>216</v>
      </c>
      <c r="E465" s="2">
        <v>88912</v>
      </c>
      <c r="G465" s="2">
        <v>145269</v>
      </c>
      <c r="K465" s="2"/>
    </row>
    <row r="466" spans="2:11" ht="15" customHeight="1" x14ac:dyDescent="0.25">
      <c r="B466" s="1" t="s">
        <v>217</v>
      </c>
      <c r="E466" s="10"/>
      <c r="G466" s="10"/>
      <c r="I466" s="10"/>
      <c r="K466" s="10"/>
    </row>
    <row r="467" spans="2:11" ht="15" customHeight="1" x14ac:dyDescent="0.25">
      <c r="E467" s="2"/>
      <c r="G467" s="2"/>
      <c r="K467" s="2"/>
    </row>
    <row r="468" spans="2:11" ht="15" customHeight="1" thickBot="1" x14ac:dyDescent="0.3">
      <c r="B468" s="1" t="s">
        <v>218</v>
      </c>
      <c r="D468" s="7" t="s">
        <v>9</v>
      </c>
      <c r="E468" s="3">
        <f>SUM(E463:E467)</f>
        <v>174596</v>
      </c>
      <c r="F468" s="8" t="s">
        <v>9</v>
      </c>
      <c r="G468" s="14">
        <f>SUM(G463:G467)</f>
        <v>223038</v>
      </c>
      <c r="H468" s="8" t="s">
        <v>9</v>
      </c>
      <c r="I468" s="3">
        <f>SUM(I463:I467)</f>
        <v>0</v>
      </c>
      <c r="J468" s="8" t="s">
        <v>9</v>
      </c>
      <c r="K468" s="14">
        <f>SUM(K463:K467)</f>
        <v>0</v>
      </c>
    </row>
    <row r="469" spans="2:11" ht="15" customHeight="1" thickTop="1" x14ac:dyDescent="0.25">
      <c r="D469" s="7"/>
      <c r="E469" s="2"/>
      <c r="F469" s="8"/>
      <c r="G469" s="2"/>
      <c r="H469" s="8"/>
      <c r="J469" s="8"/>
      <c r="K469" s="2"/>
    </row>
    <row r="470" spans="2:11" ht="15" customHeight="1" x14ac:dyDescent="0.25">
      <c r="D470" s="7"/>
      <c r="E470" s="2"/>
      <c r="F470" s="8"/>
      <c r="G470" s="2"/>
      <c r="H470" s="8"/>
      <c r="J470" s="8"/>
      <c r="K470" s="2"/>
    </row>
    <row r="471" spans="2:11" ht="15" customHeight="1" x14ac:dyDescent="0.25">
      <c r="D471" s="7"/>
      <c r="E471" s="2"/>
      <c r="F471" s="8"/>
      <c r="G471" s="2"/>
      <c r="H471" s="8"/>
      <c r="J471" s="8"/>
      <c r="K471" s="2"/>
    </row>
    <row r="472" spans="2:11" ht="15" customHeight="1" x14ac:dyDescent="0.25">
      <c r="D472" s="7"/>
      <c r="E472" s="2"/>
      <c r="F472" s="8"/>
      <c r="G472" s="2"/>
      <c r="H472" s="8"/>
      <c r="J472" s="8"/>
      <c r="K472" s="2"/>
    </row>
    <row r="473" spans="2:11" ht="15" customHeight="1" x14ac:dyDescent="0.25">
      <c r="D473" s="7"/>
      <c r="E473" s="2"/>
      <c r="F473" s="8"/>
      <c r="G473" s="2"/>
      <c r="H473" s="8"/>
      <c r="J473" s="8"/>
      <c r="K473" s="2"/>
    </row>
    <row r="474" spans="2:11" ht="15" customHeight="1" x14ac:dyDescent="0.25">
      <c r="D474" s="7"/>
      <c r="E474" s="2"/>
      <c r="F474" s="8"/>
      <c r="G474" s="2"/>
      <c r="H474" s="8"/>
      <c r="J474" s="8"/>
      <c r="K474" s="2"/>
    </row>
    <row r="475" spans="2:11" ht="15" customHeight="1" x14ac:dyDescent="0.25">
      <c r="D475" s="7"/>
      <c r="E475" s="2"/>
      <c r="F475" s="8"/>
      <c r="G475" s="2"/>
      <c r="H475" s="8"/>
      <c r="J475" s="8"/>
      <c r="K475" s="2"/>
    </row>
    <row r="476" spans="2:11" ht="15" customHeight="1" x14ac:dyDescent="0.25">
      <c r="D476" s="7"/>
      <c r="E476" s="2"/>
      <c r="F476" s="8"/>
      <c r="G476" s="2"/>
      <c r="H476" s="8"/>
      <c r="J476" s="8"/>
      <c r="K476" s="2"/>
    </row>
    <row r="477" spans="2:11" ht="15" customHeight="1" x14ac:dyDescent="0.25">
      <c r="D477" s="7"/>
      <c r="E477" s="2"/>
      <c r="F477" s="8"/>
      <c r="G477" s="2"/>
      <c r="H477" s="8"/>
      <c r="J477" s="8"/>
      <c r="K477" s="2"/>
    </row>
    <row r="478" spans="2:11" ht="15" customHeight="1" x14ac:dyDescent="0.25">
      <c r="D478" s="7"/>
      <c r="E478" s="2"/>
      <c r="F478" s="8"/>
      <c r="G478" s="2"/>
      <c r="H478" s="8"/>
      <c r="J478" s="8"/>
      <c r="K478" s="2"/>
    </row>
    <row r="479" spans="2:11" ht="15" customHeight="1" x14ac:dyDescent="0.25">
      <c r="D479" s="7"/>
      <c r="E479" s="2"/>
      <c r="F479" s="8"/>
      <c r="G479" s="2"/>
      <c r="H479" s="8"/>
      <c r="J479" s="8"/>
      <c r="K479" s="2"/>
    </row>
    <row r="480" spans="2:11" ht="15" customHeight="1" x14ac:dyDescent="0.25">
      <c r="D480" s="7"/>
      <c r="E480" s="2"/>
      <c r="F480" s="8"/>
      <c r="G480" s="2"/>
      <c r="H480" s="8"/>
      <c r="J480" s="8"/>
      <c r="K480" s="2"/>
    </row>
    <row r="481" spans="4:11" ht="15" customHeight="1" x14ac:dyDescent="0.25">
      <c r="D481" s="7"/>
      <c r="E481" s="2"/>
      <c r="F481" s="8"/>
      <c r="G481" s="2"/>
      <c r="H481" s="8"/>
      <c r="J481" s="8"/>
      <c r="K481" s="2"/>
    </row>
    <row r="482" spans="4:11" ht="15" customHeight="1" x14ac:dyDescent="0.25">
      <c r="D482" s="7"/>
      <c r="E482" s="2"/>
      <c r="F482" s="8"/>
      <c r="G482" s="2"/>
      <c r="H482" s="8"/>
      <c r="J482" s="8"/>
      <c r="K482" s="2"/>
    </row>
    <row r="483" spans="4:11" ht="15" customHeight="1" x14ac:dyDescent="0.25">
      <c r="D483" s="7"/>
      <c r="E483" s="2"/>
      <c r="F483" s="8"/>
      <c r="G483" s="2"/>
      <c r="H483" s="8"/>
      <c r="J483" s="8"/>
      <c r="K483" s="2"/>
    </row>
    <row r="484" spans="4:11" ht="15" customHeight="1" x14ac:dyDescent="0.25">
      <c r="D484" s="7"/>
      <c r="E484" s="2"/>
      <c r="F484" s="8"/>
      <c r="G484" s="2"/>
      <c r="H484" s="8"/>
      <c r="J484" s="8"/>
      <c r="K484" s="2"/>
    </row>
    <row r="485" spans="4:11" ht="15" customHeight="1" x14ac:dyDescent="0.25">
      <c r="D485" s="7"/>
      <c r="E485" s="2"/>
      <c r="F485" s="8"/>
      <c r="G485" s="2"/>
      <c r="H485" s="8"/>
      <c r="J485" s="8"/>
      <c r="K485" s="2"/>
    </row>
    <row r="486" spans="4:11" ht="15" customHeight="1" x14ac:dyDescent="0.25">
      <c r="D486" s="7"/>
      <c r="E486" s="2"/>
      <c r="F486" s="8"/>
      <c r="G486" s="2"/>
      <c r="H486" s="8"/>
      <c r="J486" s="8"/>
      <c r="K486" s="2"/>
    </row>
    <row r="487" spans="4:11" ht="15" customHeight="1" x14ac:dyDescent="0.25">
      <c r="D487" s="7"/>
      <c r="E487" s="2"/>
      <c r="F487" s="8"/>
      <c r="G487" s="2"/>
      <c r="H487" s="8"/>
      <c r="J487" s="8"/>
      <c r="K487" s="2"/>
    </row>
    <row r="488" spans="4:11" ht="15" customHeight="1" x14ac:dyDescent="0.25">
      <c r="D488" s="7"/>
      <c r="E488" s="2"/>
      <c r="F488" s="8"/>
      <c r="G488" s="2"/>
      <c r="H488" s="8"/>
      <c r="J488" s="8"/>
      <c r="K488" s="2"/>
    </row>
    <row r="489" spans="4:11" ht="15" customHeight="1" x14ac:dyDescent="0.25">
      <c r="D489" s="7"/>
      <c r="E489" s="2"/>
      <c r="F489" s="8"/>
      <c r="G489" s="2"/>
      <c r="H489" s="8"/>
      <c r="J489" s="8"/>
      <c r="K489" s="2"/>
    </row>
    <row r="490" spans="4:11" ht="15" customHeight="1" x14ac:dyDescent="0.25">
      <c r="D490" s="7"/>
      <c r="E490" s="2"/>
      <c r="F490" s="8"/>
      <c r="G490" s="2"/>
      <c r="H490" s="8"/>
      <c r="J490" s="8"/>
      <c r="K490" s="2"/>
    </row>
    <row r="491" spans="4:11" ht="15" customHeight="1" x14ac:dyDescent="0.25">
      <c r="D491" s="7"/>
      <c r="E491" s="2"/>
      <c r="F491" s="8"/>
      <c r="G491" s="2"/>
      <c r="H491" s="8"/>
      <c r="J491" s="8"/>
      <c r="K491" s="2"/>
    </row>
    <row r="492" spans="4:11" ht="15" customHeight="1" x14ac:dyDescent="0.25">
      <c r="D492" s="7"/>
      <c r="E492" s="2"/>
      <c r="F492" s="8"/>
      <c r="G492" s="2"/>
      <c r="H492" s="8"/>
      <c r="J492" s="8"/>
      <c r="K492" s="2"/>
    </row>
    <row r="493" spans="4:11" ht="15" customHeight="1" x14ac:dyDescent="0.25">
      <c r="D493" s="7"/>
      <c r="E493" s="2"/>
      <c r="F493" s="8"/>
      <c r="G493" s="2"/>
      <c r="H493" s="8"/>
      <c r="J493" s="8"/>
      <c r="K493" s="2"/>
    </row>
    <row r="494" spans="4:11" ht="15" customHeight="1" x14ac:dyDescent="0.25">
      <c r="D494" s="7"/>
      <c r="E494" s="2"/>
      <c r="F494" s="8"/>
      <c r="G494" s="2"/>
      <c r="H494" s="8"/>
      <c r="J494" s="8"/>
      <c r="K494" s="2"/>
    </row>
    <row r="495" spans="4:11" ht="15" customHeight="1" x14ac:dyDescent="0.25">
      <c r="D495" s="7"/>
      <c r="E495" s="2"/>
      <c r="F495" s="8"/>
      <c r="G495" s="2"/>
      <c r="H495" s="8"/>
      <c r="J495" s="8"/>
      <c r="K495" s="2"/>
    </row>
    <row r="496" spans="4:11" ht="15" customHeight="1" x14ac:dyDescent="0.25">
      <c r="D496" s="7"/>
      <c r="E496" s="2"/>
      <c r="F496" s="8"/>
      <c r="G496" s="2"/>
      <c r="H496" s="8"/>
      <c r="J496" s="8"/>
      <c r="K496" s="2"/>
    </row>
    <row r="497" spans="1:11" ht="15" customHeight="1" x14ac:dyDescent="0.25">
      <c r="D497" s="7"/>
      <c r="E497" s="2"/>
      <c r="F497" s="8"/>
      <c r="G497" s="2"/>
      <c r="H497" s="8"/>
      <c r="J497" s="8"/>
      <c r="K497" s="2"/>
    </row>
    <row r="498" spans="1:11" ht="15" customHeight="1" x14ac:dyDescent="0.25">
      <c r="D498" s="7"/>
      <c r="E498" s="2"/>
      <c r="F498" s="8"/>
      <c r="G498" s="2"/>
      <c r="H498" s="8"/>
      <c r="J498" s="8"/>
      <c r="K498" s="2"/>
    </row>
    <row r="499" spans="1:11" ht="15" customHeight="1" x14ac:dyDescent="0.25">
      <c r="D499" s="7"/>
      <c r="E499" s="2"/>
      <c r="F499" s="8"/>
      <c r="G499" s="2"/>
      <c r="H499" s="8"/>
      <c r="J499" s="8"/>
      <c r="K499" s="2"/>
    </row>
    <row r="500" spans="1:11" ht="15" customHeight="1" x14ac:dyDescent="0.25">
      <c r="D500" s="7"/>
      <c r="E500" s="2"/>
      <c r="F500" s="8"/>
      <c r="G500" s="2"/>
      <c r="H500" s="8"/>
      <c r="J500" s="8"/>
      <c r="K500" s="2"/>
    </row>
    <row r="501" spans="1:11" ht="15" customHeight="1" x14ac:dyDescent="0.25">
      <c r="A501" s="86">
        <v>11</v>
      </c>
      <c r="B501" s="86"/>
      <c r="C501" s="86"/>
      <c r="D501" s="86"/>
      <c r="E501" s="86"/>
      <c r="F501" s="86"/>
      <c r="G501" s="86"/>
      <c r="H501" s="86"/>
      <c r="I501" s="86"/>
      <c r="J501" s="86"/>
      <c r="K501" s="86"/>
    </row>
    <row r="502" spans="1:11" ht="15" customHeight="1" x14ac:dyDescent="0.25">
      <c r="A502" s="86" t="s">
        <v>0</v>
      </c>
      <c r="B502" s="86"/>
      <c r="C502" s="86"/>
      <c r="D502" s="86"/>
      <c r="E502" s="86"/>
      <c r="F502" s="86"/>
      <c r="G502" s="86"/>
      <c r="H502" s="86"/>
      <c r="I502" s="86"/>
      <c r="J502" s="86"/>
      <c r="K502" s="86"/>
    </row>
    <row r="503" spans="1:11" ht="15" customHeight="1" x14ac:dyDescent="0.25"/>
    <row r="504" spans="1:11" ht="15" customHeight="1" x14ac:dyDescent="0.25">
      <c r="A504" s="86" t="s">
        <v>1</v>
      </c>
      <c r="B504" s="86"/>
      <c r="C504" s="86"/>
      <c r="D504" s="86"/>
      <c r="E504" s="86"/>
      <c r="F504" s="86"/>
      <c r="G504" s="86"/>
      <c r="H504" s="86"/>
      <c r="I504" s="86"/>
      <c r="J504" s="86"/>
      <c r="K504" s="86"/>
    </row>
    <row r="505" spans="1:11" ht="15" customHeight="1" x14ac:dyDescent="0.25"/>
    <row r="506" spans="1:11" ht="15" customHeight="1" x14ac:dyDescent="0.25">
      <c r="A506" s="86" t="s">
        <v>219</v>
      </c>
      <c r="B506" s="86"/>
      <c r="C506" s="86"/>
      <c r="D506" s="86"/>
      <c r="E506" s="86"/>
      <c r="F506" s="86"/>
      <c r="G506" s="86"/>
      <c r="H506" s="86"/>
      <c r="I506" s="86"/>
      <c r="J506" s="86"/>
      <c r="K506" s="86"/>
    </row>
    <row r="507" spans="1:11" ht="15" customHeight="1" x14ac:dyDescent="0.25"/>
    <row r="508" spans="1:11" ht="15" customHeight="1" x14ac:dyDescent="0.25">
      <c r="A508" s="86" t="s">
        <v>114</v>
      </c>
      <c r="B508" s="86"/>
      <c r="C508" s="86"/>
      <c r="D508" s="86"/>
      <c r="E508" s="86"/>
      <c r="F508" s="86"/>
      <c r="G508" s="86"/>
      <c r="H508" s="86"/>
      <c r="I508" s="86"/>
      <c r="J508" s="86"/>
      <c r="K508" s="86"/>
    </row>
    <row r="509" spans="1:11" ht="15" customHeight="1" x14ac:dyDescent="0.25"/>
    <row r="510" spans="1:11" ht="15" customHeight="1" x14ac:dyDescent="0.25">
      <c r="A510" s="86" t="s">
        <v>115</v>
      </c>
      <c r="B510" s="86"/>
      <c r="C510" s="86"/>
      <c r="D510" s="86"/>
      <c r="E510" s="86"/>
      <c r="F510" s="86"/>
      <c r="G510" s="86"/>
      <c r="H510" s="86"/>
      <c r="I510" s="86"/>
      <c r="J510" s="86"/>
      <c r="K510" s="86"/>
    </row>
    <row r="511" spans="1:11" ht="15" customHeight="1" x14ac:dyDescent="0.25"/>
    <row r="512" spans="1:11" ht="15" customHeight="1" x14ac:dyDescent="0.25"/>
    <row r="513" spans="1:11" ht="15" customHeight="1" x14ac:dyDescent="0.25">
      <c r="E513" s="33">
        <v>2019</v>
      </c>
      <c r="G513" s="33">
        <v>2020</v>
      </c>
      <c r="H513" s="33"/>
      <c r="I513" s="5">
        <v>2020</v>
      </c>
      <c r="K513" s="33">
        <v>2021</v>
      </c>
    </row>
    <row r="514" spans="1:11" ht="15" customHeight="1" x14ac:dyDescent="0.25">
      <c r="E514" s="33" t="s">
        <v>86</v>
      </c>
      <c r="G514" s="33" t="s">
        <v>5</v>
      </c>
      <c r="H514" s="33"/>
      <c r="I514" s="6" t="s">
        <v>4</v>
      </c>
      <c r="J514" s="17" t="s">
        <v>5</v>
      </c>
    </row>
    <row r="515" spans="1:11" ht="15" customHeight="1" x14ac:dyDescent="0.25"/>
    <row r="516" spans="1:11" ht="15" customHeight="1" x14ac:dyDescent="0.25"/>
    <row r="517" spans="1:11" ht="15" customHeight="1" x14ac:dyDescent="0.25">
      <c r="A517" s="1" t="s">
        <v>116</v>
      </c>
    </row>
    <row r="518" spans="1:11" ht="15" customHeight="1" x14ac:dyDescent="0.25">
      <c r="B518" s="1" t="s">
        <v>220</v>
      </c>
    </row>
    <row r="519" spans="1:11" ht="15" customHeight="1" x14ac:dyDescent="0.25">
      <c r="C519" s="1" t="s">
        <v>222</v>
      </c>
      <c r="D519" s="7" t="s">
        <v>9</v>
      </c>
      <c r="E519" s="2">
        <v>34506</v>
      </c>
      <c r="F519" s="8" t="s">
        <v>9</v>
      </c>
      <c r="G519" s="2">
        <v>35000</v>
      </c>
      <c r="H519" s="8" t="s">
        <v>9</v>
      </c>
      <c r="J519" s="8" t="s">
        <v>9</v>
      </c>
      <c r="K519" s="2"/>
    </row>
    <row r="520" spans="1:11" ht="15" customHeight="1" x14ac:dyDescent="0.25">
      <c r="B520" s="1" t="s">
        <v>224</v>
      </c>
      <c r="E520" s="2">
        <v>4500</v>
      </c>
      <c r="G520" s="2">
        <v>4500</v>
      </c>
      <c r="K520" s="2"/>
    </row>
    <row r="521" spans="1:11" ht="15" customHeight="1" x14ac:dyDescent="0.25">
      <c r="B521" s="1" t="s">
        <v>226</v>
      </c>
      <c r="E521" s="2">
        <v>1876</v>
      </c>
      <c r="G521" s="2">
        <v>2800</v>
      </c>
      <c r="K521" s="2"/>
    </row>
    <row r="522" spans="1:11" ht="15" customHeight="1" x14ac:dyDescent="0.25">
      <c r="B522" s="1" t="s">
        <v>228</v>
      </c>
      <c r="E522" s="2">
        <v>354111</v>
      </c>
      <c r="G522" s="2">
        <v>550000</v>
      </c>
      <c r="K522" s="2"/>
    </row>
    <row r="523" spans="1:11" ht="15" customHeight="1" x14ac:dyDescent="0.25">
      <c r="B523" s="1" t="s">
        <v>230</v>
      </c>
      <c r="E523" s="2">
        <v>5000</v>
      </c>
      <c r="G523" s="2">
        <v>5000</v>
      </c>
      <c r="K523" s="2"/>
    </row>
    <row r="524" spans="1:11" ht="15" customHeight="1" x14ac:dyDescent="0.25">
      <c r="B524" s="1" t="s">
        <v>231</v>
      </c>
      <c r="E524" s="2"/>
      <c r="G524" s="2"/>
      <c r="K524" s="2"/>
    </row>
    <row r="525" spans="1:11" ht="15" customHeight="1" x14ac:dyDescent="0.25">
      <c r="C525" s="1" t="s">
        <v>233</v>
      </c>
      <c r="E525" s="2">
        <v>21000</v>
      </c>
      <c r="G525" s="2">
        <v>21000</v>
      </c>
      <c r="K525" s="2"/>
    </row>
    <row r="526" spans="1:11" ht="15" customHeight="1" x14ac:dyDescent="0.25">
      <c r="B526" s="1" t="s">
        <v>235</v>
      </c>
      <c r="E526" s="2">
        <v>100</v>
      </c>
      <c r="G526" s="2"/>
      <c r="K526" s="2"/>
    </row>
    <row r="527" spans="1:11" ht="15" customHeight="1" x14ac:dyDescent="0.25">
      <c r="B527" s="1" t="s">
        <v>237</v>
      </c>
      <c r="E527" s="2">
        <v>63830</v>
      </c>
      <c r="G527" s="2">
        <v>64000</v>
      </c>
      <c r="K527" s="2"/>
    </row>
    <row r="528" spans="1:11" ht="15" customHeight="1" x14ac:dyDescent="0.25">
      <c r="B528" s="1" t="s">
        <v>238</v>
      </c>
      <c r="E528" s="2"/>
      <c r="G528" s="2"/>
      <c r="K528" s="2"/>
    </row>
    <row r="529" spans="2:11" ht="15" customHeight="1" x14ac:dyDescent="0.25">
      <c r="C529" s="1" t="s">
        <v>240</v>
      </c>
      <c r="E529" s="2"/>
      <c r="G529" s="2">
        <v>800</v>
      </c>
      <c r="K529" s="2"/>
    </row>
    <row r="530" spans="2:11" ht="15" customHeight="1" x14ac:dyDescent="0.25">
      <c r="B530" s="1" t="s">
        <v>242</v>
      </c>
      <c r="E530" s="2">
        <v>8565</v>
      </c>
      <c r="G530" s="2">
        <v>8400</v>
      </c>
      <c r="K530" s="2"/>
    </row>
    <row r="531" spans="2:11" ht="15" customHeight="1" x14ac:dyDescent="0.25">
      <c r="B531" s="1" t="s">
        <v>244</v>
      </c>
      <c r="E531" s="2"/>
      <c r="G531" s="2">
        <v>750</v>
      </c>
      <c r="K531" s="2"/>
    </row>
    <row r="532" spans="2:11" ht="15" customHeight="1" x14ac:dyDescent="0.25">
      <c r="B532" s="1" t="s">
        <v>246</v>
      </c>
      <c r="E532" s="2">
        <v>9037</v>
      </c>
      <c r="G532" s="2">
        <v>9037</v>
      </c>
      <c r="K532" s="2"/>
    </row>
    <row r="533" spans="2:11" ht="15" customHeight="1" x14ac:dyDescent="0.25">
      <c r="B533" s="1" t="s">
        <v>248</v>
      </c>
      <c r="E533" s="2"/>
      <c r="G533" s="2">
        <v>500</v>
      </c>
      <c r="K533" s="2"/>
    </row>
    <row r="534" spans="2:11" ht="15" customHeight="1" x14ac:dyDescent="0.25">
      <c r="B534" s="1" t="s">
        <v>250</v>
      </c>
      <c r="E534" s="2"/>
      <c r="G534" s="2">
        <v>52746</v>
      </c>
      <c r="K534" s="2"/>
    </row>
    <row r="535" spans="2:11" ht="15" customHeight="1" x14ac:dyDescent="0.25">
      <c r="B535" s="1" t="s">
        <v>252</v>
      </c>
      <c r="E535" s="2">
        <v>86967</v>
      </c>
      <c r="F535" s="2"/>
      <c r="G535" s="2">
        <v>25300</v>
      </c>
      <c r="H535" s="2"/>
      <c r="K535" s="2"/>
    </row>
    <row r="536" spans="2:11" ht="15" customHeight="1" x14ac:dyDescent="0.25">
      <c r="B536" s="1" t="s">
        <v>257</v>
      </c>
      <c r="E536" s="10">
        <v>11382</v>
      </c>
      <c r="F536" s="2"/>
      <c r="G536" s="10">
        <v>47820</v>
      </c>
      <c r="H536" s="2"/>
      <c r="I536" s="10"/>
      <c r="J536" s="2"/>
      <c r="K536" s="10"/>
    </row>
    <row r="537" spans="2:11" ht="15" customHeight="1" x14ac:dyDescent="0.25">
      <c r="B537" s="1" t="s">
        <v>258</v>
      </c>
      <c r="E537" s="2"/>
      <c r="G537" s="2"/>
      <c r="K537" s="2"/>
    </row>
    <row r="538" spans="2:11" ht="15" customHeight="1" thickBot="1" x14ac:dyDescent="0.3">
      <c r="C538" s="1" t="s">
        <v>97</v>
      </c>
      <c r="D538" s="7" t="s">
        <v>9</v>
      </c>
      <c r="E538" s="3">
        <f>SUM(E519:E537)</f>
        <v>600874</v>
      </c>
      <c r="F538" s="8" t="s">
        <v>9</v>
      </c>
      <c r="G538" s="14">
        <f>SUM(G519:G536)</f>
        <v>827653</v>
      </c>
      <c r="H538" s="8" t="s">
        <v>9</v>
      </c>
      <c r="I538" s="3">
        <f>SUM(I519:I536)</f>
        <v>0</v>
      </c>
      <c r="J538" s="8" t="s">
        <v>9</v>
      </c>
      <c r="K538" s="14">
        <f>SUM(K519:K536)</f>
        <v>0</v>
      </c>
    </row>
    <row r="539" spans="2:11" ht="15" customHeight="1" thickTop="1" x14ac:dyDescent="0.25">
      <c r="D539" s="7"/>
      <c r="E539" s="2"/>
      <c r="F539" s="8"/>
      <c r="G539" s="2"/>
      <c r="H539" s="8"/>
      <c r="J539" s="8"/>
      <c r="K539" s="2"/>
    </row>
    <row r="540" spans="2:11" ht="15" customHeight="1" x14ac:dyDescent="0.25">
      <c r="D540" s="7"/>
      <c r="E540" s="2"/>
      <c r="F540" s="8"/>
      <c r="G540" s="2"/>
      <c r="H540" s="8"/>
      <c r="J540" s="8"/>
      <c r="K540" s="2"/>
    </row>
    <row r="541" spans="2:11" ht="15" customHeight="1" x14ac:dyDescent="0.25">
      <c r="D541" s="7"/>
      <c r="E541" s="2"/>
      <c r="F541" s="8"/>
      <c r="G541" s="2"/>
      <c r="H541" s="8"/>
      <c r="J541" s="8"/>
      <c r="K541" s="2"/>
    </row>
    <row r="542" spans="2:11" ht="15" customHeight="1" x14ac:dyDescent="0.25">
      <c r="D542" s="7"/>
      <c r="E542" s="2"/>
      <c r="F542" s="8"/>
      <c r="G542" s="2"/>
      <c r="H542" s="8"/>
      <c r="J542" s="8"/>
      <c r="K542" s="2"/>
    </row>
    <row r="543" spans="2:11" ht="15" customHeight="1" x14ac:dyDescent="0.25">
      <c r="D543" s="7"/>
      <c r="E543" s="2"/>
      <c r="F543" s="8"/>
      <c r="G543" s="2"/>
      <c r="H543" s="8"/>
      <c r="J543" s="8"/>
      <c r="K543" s="2"/>
    </row>
    <row r="544" spans="2:11" ht="15" customHeight="1" x14ac:dyDescent="0.25">
      <c r="D544" s="7"/>
      <c r="E544" s="2"/>
      <c r="F544" s="8"/>
      <c r="G544" s="2"/>
      <c r="H544" s="8"/>
      <c r="J544" s="8"/>
      <c r="K544" s="2"/>
    </row>
    <row r="545" spans="1:11" ht="15" customHeight="1" x14ac:dyDescent="0.25">
      <c r="D545" s="7"/>
      <c r="E545" s="2"/>
      <c r="F545" s="8"/>
      <c r="G545" s="2"/>
      <c r="H545" s="8"/>
      <c r="J545" s="8"/>
      <c r="K545" s="2"/>
    </row>
    <row r="546" spans="1:11" ht="15" customHeight="1" x14ac:dyDescent="0.25">
      <c r="D546" s="7"/>
      <c r="E546" s="2"/>
      <c r="F546" s="8"/>
      <c r="G546" s="2"/>
      <c r="H546" s="8"/>
      <c r="J546" s="8"/>
      <c r="K546" s="2"/>
    </row>
    <row r="547" spans="1:11" ht="15" customHeight="1" x14ac:dyDescent="0.25">
      <c r="D547" s="7"/>
      <c r="E547" s="2"/>
      <c r="F547" s="8"/>
      <c r="G547" s="2"/>
      <c r="H547" s="8"/>
      <c r="J547" s="8"/>
      <c r="K547" s="2"/>
    </row>
    <row r="548" spans="1:11" ht="15" customHeight="1" x14ac:dyDescent="0.25">
      <c r="D548" s="7"/>
      <c r="E548" s="2"/>
      <c r="F548" s="8"/>
      <c r="G548" s="2"/>
      <c r="H548" s="8"/>
      <c r="J548" s="8"/>
      <c r="K548" s="2"/>
    </row>
    <row r="549" spans="1:11" ht="15" customHeight="1" x14ac:dyDescent="0.25">
      <c r="D549" s="7"/>
      <c r="E549" s="2"/>
      <c r="F549" s="8"/>
      <c r="G549" s="2"/>
      <c r="H549" s="8"/>
      <c r="J549" s="8"/>
      <c r="K549" s="2"/>
    </row>
    <row r="550" spans="1:11" ht="15" customHeight="1" x14ac:dyDescent="0.25">
      <c r="D550" s="7"/>
      <c r="E550" s="2"/>
      <c r="F550" s="8"/>
      <c r="G550" s="2"/>
      <c r="H550" s="8"/>
      <c r="J550" s="8"/>
      <c r="K550" s="2"/>
    </row>
    <row r="551" spans="1:11" ht="15" customHeight="1" x14ac:dyDescent="0.25">
      <c r="D551" s="7"/>
      <c r="E551" s="2"/>
      <c r="F551" s="8"/>
      <c r="G551" s="2"/>
      <c r="H551" s="8"/>
      <c r="J551" s="8"/>
      <c r="K551" s="2"/>
    </row>
    <row r="552" spans="1:11" ht="15" customHeight="1" x14ac:dyDescent="0.25">
      <c r="D552" s="7"/>
      <c r="E552" s="2"/>
      <c r="F552" s="8"/>
      <c r="G552" s="2"/>
      <c r="H552" s="8"/>
      <c r="J552" s="8"/>
      <c r="K552" s="2"/>
    </row>
    <row r="553" spans="1:11" ht="15" customHeight="1" x14ac:dyDescent="0.25">
      <c r="D553" s="7"/>
      <c r="E553" s="2"/>
      <c r="F553" s="8"/>
      <c r="G553" s="2"/>
      <c r="H553" s="8"/>
      <c r="J553" s="8"/>
      <c r="K553" s="2"/>
    </row>
    <row r="554" spans="1:11" ht="15" customHeight="1" x14ac:dyDescent="0.25">
      <c r="D554" s="7"/>
      <c r="E554" s="2"/>
      <c r="F554" s="8"/>
      <c r="G554" s="2"/>
      <c r="H554" s="8"/>
      <c r="J554" s="8"/>
      <c r="K554" s="2"/>
    </row>
    <row r="555" spans="1:11" ht="15" customHeight="1" x14ac:dyDescent="0.25">
      <c r="D555" s="7"/>
      <c r="E555" s="2"/>
      <c r="F555" s="8"/>
      <c r="G555" s="2"/>
      <c r="H555" s="8"/>
      <c r="J555" s="8"/>
      <c r="K555" s="2"/>
    </row>
    <row r="556" spans="1:11" ht="15" customHeight="1" x14ac:dyDescent="0.25">
      <c r="D556" s="7"/>
      <c r="E556" s="2"/>
      <c r="F556" s="8"/>
      <c r="G556" s="2"/>
      <c r="H556" s="8"/>
      <c r="J556" s="8"/>
      <c r="K556" s="2"/>
    </row>
    <row r="557" spans="1:11" ht="15" customHeight="1" x14ac:dyDescent="0.25">
      <c r="A557" s="86">
        <v>12</v>
      </c>
      <c r="B557" s="86"/>
      <c r="C557" s="86"/>
      <c r="D557" s="86"/>
      <c r="E557" s="86"/>
      <c r="F557" s="86"/>
      <c r="G557" s="86"/>
      <c r="H557" s="86"/>
      <c r="I557" s="86"/>
      <c r="J557" s="86"/>
      <c r="K557" s="86"/>
    </row>
    <row r="558" spans="1:11" ht="15" customHeight="1" x14ac:dyDescent="0.25">
      <c r="A558" s="86" t="s">
        <v>0</v>
      </c>
      <c r="B558" s="86"/>
      <c r="C558" s="86"/>
      <c r="D558" s="86"/>
      <c r="E558" s="86"/>
      <c r="F558" s="86"/>
      <c r="G558" s="86"/>
      <c r="H558" s="86"/>
      <c r="I558" s="86"/>
      <c r="J558" s="86"/>
      <c r="K558" s="86"/>
    </row>
    <row r="559" spans="1:11" ht="15" customHeight="1" x14ac:dyDescent="0.25"/>
    <row r="560" spans="1:11" ht="15" customHeight="1" x14ac:dyDescent="0.25">
      <c r="A560" s="86" t="s">
        <v>1</v>
      </c>
      <c r="B560" s="86"/>
      <c r="C560" s="86"/>
      <c r="D560" s="86"/>
      <c r="E560" s="86"/>
      <c r="F560" s="86"/>
      <c r="G560" s="86"/>
      <c r="H560" s="86"/>
      <c r="I560" s="86"/>
      <c r="J560" s="86"/>
      <c r="K560" s="86"/>
    </row>
    <row r="561" spans="1:11" ht="15" customHeight="1" x14ac:dyDescent="0.25"/>
    <row r="562" spans="1:11" ht="15" customHeight="1" x14ac:dyDescent="0.25">
      <c r="A562" s="86" t="s">
        <v>259</v>
      </c>
      <c r="B562" s="86"/>
      <c r="C562" s="86"/>
      <c r="D562" s="86"/>
      <c r="E562" s="86"/>
      <c r="F562" s="86"/>
      <c r="G562" s="86"/>
      <c r="H562" s="86"/>
      <c r="I562" s="86"/>
      <c r="J562" s="86"/>
      <c r="K562" s="86"/>
    </row>
    <row r="563" spans="1:11" ht="15" customHeight="1" x14ac:dyDescent="0.25"/>
    <row r="564" spans="1:11" ht="15" customHeight="1" x14ac:dyDescent="0.25">
      <c r="A564" s="86" t="s">
        <v>114</v>
      </c>
      <c r="B564" s="86"/>
      <c r="C564" s="86"/>
      <c r="D564" s="86"/>
      <c r="E564" s="86"/>
      <c r="F564" s="86"/>
      <c r="G564" s="86"/>
      <c r="H564" s="86"/>
      <c r="I564" s="86"/>
      <c r="J564" s="86"/>
      <c r="K564" s="86"/>
    </row>
    <row r="565" spans="1:11" ht="15" customHeight="1" x14ac:dyDescent="0.25"/>
    <row r="566" spans="1:11" ht="15" customHeight="1" x14ac:dyDescent="0.25">
      <c r="A566" s="86" t="s">
        <v>115</v>
      </c>
      <c r="B566" s="86"/>
      <c r="C566" s="86"/>
      <c r="D566" s="86"/>
      <c r="E566" s="86"/>
      <c r="F566" s="86"/>
      <c r="G566" s="86"/>
      <c r="H566" s="86"/>
      <c r="I566" s="86"/>
      <c r="J566" s="86"/>
      <c r="K566" s="86"/>
    </row>
    <row r="567" spans="1:11" ht="15" customHeight="1" x14ac:dyDescent="0.25"/>
    <row r="568" spans="1:11" ht="15" customHeight="1" x14ac:dyDescent="0.25"/>
    <row r="569" spans="1:11" ht="15" customHeight="1" x14ac:dyDescent="0.25">
      <c r="E569" s="33">
        <v>2019</v>
      </c>
      <c r="G569" s="33">
        <v>2020</v>
      </c>
      <c r="H569" s="33"/>
      <c r="I569" s="5">
        <v>2020</v>
      </c>
      <c r="K569" s="33">
        <v>2021</v>
      </c>
    </row>
    <row r="570" spans="1:11" ht="15" customHeight="1" x14ac:dyDescent="0.25">
      <c r="E570" s="33" t="s">
        <v>86</v>
      </c>
      <c r="G570" s="33" t="s">
        <v>5</v>
      </c>
      <c r="H570" s="33"/>
      <c r="I570" s="6" t="s">
        <v>4</v>
      </c>
      <c r="J570" s="17" t="s">
        <v>5</v>
      </c>
    </row>
    <row r="571" spans="1:11" ht="15" customHeight="1" x14ac:dyDescent="0.25"/>
    <row r="572" spans="1:11" ht="15" customHeight="1" x14ac:dyDescent="0.25"/>
    <row r="573" spans="1:11" ht="15" customHeight="1" x14ac:dyDescent="0.25">
      <c r="A573" s="1" t="s">
        <v>116</v>
      </c>
    </row>
    <row r="574" spans="1:11" ht="15" customHeight="1" x14ac:dyDescent="0.25">
      <c r="B574" s="1" t="s">
        <v>261</v>
      </c>
      <c r="D574" s="7" t="s">
        <v>9</v>
      </c>
      <c r="E574" s="2">
        <v>52348</v>
      </c>
      <c r="F574" s="8" t="s">
        <v>9</v>
      </c>
      <c r="G574" s="2">
        <v>53016</v>
      </c>
      <c r="H574" s="7" t="s">
        <v>9</v>
      </c>
      <c r="J574" s="8" t="s">
        <v>9</v>
      </c>
      <c r="K574" s="2"/>
    </row>
    <row r="575" spans="1:11" ht="15" customHeight="1" x14ac:dyDescent="0.25">
      <c r="B575" s="1" t="s">
        <v>263</v>
      </c>
      <c r="E575" s="2">
        <v>111487</v>
      </c>
      <c r="F575" s="2"/>
      <c r="G575" s="2">
        <v>126000</v>
      </c>
      <c r="H575" s="2"/>
      <c r="J575" s="2"/>
      <c r="K575" s="2"/>
    </row>
    <row r="576" spans="1:11" ht="15" customHeight="1" x14ac:dyDescent="0.25">
      <c r="B576" s="1" t="s">
        <v>265</v>
      </c>
      <c r="E576" s="2">
        <v>97598</v>
      </c>
      <c r="G576" s="2">
        <v>50000</v>
      </c>
      <c r="H576" s="2"/>
      <c r="K576" s="2"/>
    </row>
    <row r="577" spans="1:11" ht="15" customHeight="1" x14ac:dyDescent="0.25">
      <c r="B577" s="1" t="s">
        <v>207</v>
      </c>
      <c r="E577" s="2">
        <v>14113</v>
      </c>
      <c r="F577" s="2"/>
      <c r="G577" s="2">
        <v>12000</v>
      </c>
      <c r="H577" s="2"/>
      <c r="J577" s="2"/>
      <c r="K577" s="2"/>
    </row>
    <row r="578" spans="1:11" ht="15" customHeight="1" x14ac:dyDescent="0.25">
      <c r="B578" s="1" t="s">
        <v>268</v>
      </c>
      <c r="E578" s="2">
        <v>16140</v>
      </c>
      <c r="G578" s="2">
        <v>2000</v>
      </c>
      <c r="H578" s="2"/>
      <c r="K578" s="2"/>
    </row>
    <row r="579" spans="1:11" ht="15" customHeight="1" x14ac:dyDescent="0.25">
      <c r="B579" s="1" t="s">
        <v>269</v>
      </c>
      <c r="E579" s="2"/>
      <c r="G579" s="2"/>
      <c r="H579" s="2"/>
      <c r="K579" s="2"/>
    </row>
    <row r="580" spans="1:11" ht="15" customHeight="1" x14ac:dyDescent="0.25">
      <c r="C580" s="1" t="s">
        <v>271</v>
      </c>
      <c r="E580" s="10">
        <v>125873</v>
      </c>
      <c r="G580" s="10">
        <v>130000</v>
      </c>
      <c r="H580" s="2"/>
      <c r="I580" s="10"/>
      <c r="K580" s="10"/>
    </row>
    <row r="581" spans="1:11" ht="15" customHeight="1" x14ac:dyDescent="0.25">
      <c r="A581" s="1" t="s">
        <v>11</v>
      </c>
      <c r="E581" s="2"/>
      <c r="G581" s="2"/>
      <c r="H581" s="2"/>
      <c r="K581" s="11"/>
    </row>
    <row r="582" spans="1:11" ht="15" customHeight="1" x14ac:dyDescent="0.25">
      <c r="B582" s="1" t="s">
        <v>272</v>
      </c>
      <c r="E582" s="2"/>
      <c r="G582" s="2"/>
      <c r="H582" s="2"/>
      <c r="K582" s="11"/>
    </row>
    <row r="583" spans="1:11" ht="15" customHeight="1" thickBot="1" x14ac:dyDescent="0.3">
      <c r="C583" s="1" t="s">
        <v>273</v>
      </c>
      <c r="D583" s="7" t="s">
        <v>9</v>
      </c>
      <c r="E583" s="3">
        <f>SUM(E574:E582)</f>
        <v>417559</v>
      </c>
      <c r="F583" s="8" t="s">
        <v>9</v>
      </c>
      <c r="G583" s="3">
        <f>SUM(G574:G581)</f>
        <v>373016</v>
      </c>
      <c r="H583" s="7" t="s">
        <v>9</v>
      </c>
      <c r="I583" s="3">
        <f>SUM(I574:I581)</f>
        <v>0</v>
      </c>
      <c r="J583" s="8" t="s">
        <v>9</v>
      </c>
      <c r="K583" s="13">
        <f>SUM(K574:K582)</f>
        <v>0</v>
      </c>
    </row>
    <row r="584" spans="1:11" ht="15" customHeight="1" thickTop="1" x14ac:dyDescent="0.25">
      <c r="D584" s="7"/>
      <c r="E584" s="2"/>
      <c r="F584" s="8"/>
      <c r="G584" s="2"/>
      <c r="H584" s="7"/>
      <c r="J584" s="8"/>
      <c r="K584" s="2"/>
    </row>
    <row r="585" spans="1:11" ht="15" customHeight="1" x14ac:dyDescent="0.25">
      <c r="D585" s="7"/>
      <c r="E585" s="2"/>
      <c r="F585" s="8"/>
      <c r="G585" s="2"/>
      <c r="H585" s="7"/>
      <c r="J585" s="8"/>
      <c r="K585" s="2"/>
    </row>
    <row r="586" spans="1:11" ht="15" customHeight="1" x14ac:dyDescent="0.25">
      <c r="D586" s="7"/>
      <c r="E586" s="2"/>
      <c r="F586" s="8"/>
      <c r="G586" s="2"/>
      <c r="H586" s="7"/>
      <c r="J586" s="8"/>
      <c r="K586" s="2"/>
    </row>
    <row r="587" spans="1:11" ht="15" customHeight="1" x14ac:dyDescent="0.25">
      <c r="D587" s="7"/>
      <c r="E587" s="2"/>
      <c r="F587" s="8"/>
      <c r="G587" s="2"/>
      <c r="H587" s="7"/>
      <c r="J587" s="8"/>
      <c r="K587" s="2"/>
    </row>
    <row r="588" spans="1:11" ht="15" customHeight="1" x14ac:dyDescent="0.25">
      <c r="D588" s="7"/>
      <c r="E588" s="2"/>
      <c r="F588" s="8"/>
      <c r="G588" s="2"/>
      <c r="H588" s="7"/>
      <c r="J588" s="8"/>
      <c r="K588" s="2"/>
    </row>
    <row r="589" spans="1:11" ht="15" customHeight="1" x14ac:dyDescent="0.25">
      <c r="D589" s="7"/>
      <c r="E589" s="2"/>
      <c r="F589" s="8"/>
      <c r="G589" s="2"/>
      <c r="H589" s="7"/>
      <c r="J589" s="8"/>
      <c r="K589" s="2"/>
    </row>
    <row r="590" spans="1:11" ht="15" customHeight="1" x14ac:dyDescent="0.25">
      <c r="D590" s="7"/>
      <c r="E590" s="2"/>
      <c r="F590" s="8"/>
      <c r="G590" s="2"/>
      <c r="H590" s="7"/>
      <c r="J590" s="8"/>
      <c r="K590" s="2"/>
    </row>
    <row r="591" spans="1:11" ht="15" customHeight="1" x14ac:dyDescent="0.25">
      <c r="D591" s="7"/>
      <c r="E591" s="2"/>
      <c r="F591" s="8"/>
      <c r="G591" s="2"/>
      <c r="H591" s="7"/>
      <c r="J591" s="8"/>
      <c r="K591" s="2"/>
    </row>
    <row r="592" spans="1:11" ht="15" customHeight="1" x14ac:dyDescent="0.25">
      <c r="D592" s="7"/>
      <c r="E592" s="2"/>
      <c r="F592" s="8"/>
      <c r="G592" s="2"/>
      <c r="H592" s="7"/>
      <c r="J592" s="8"/>
      <c r="K592" s="2"/>
    </row>
    <row r="593" spans="4:11" ht="15" customHeight="1" x14ac:dyDescent="0.25">
      <c r="D593" s="7"/>
      <c r="E593" s="2"/>
      <c r="F593" s="8"/>
      <c r="G593" s="2"/>
      <c r="H593" s="7"/>
      <c r="J593" s="8"/>
      <c r="K593" s="2"/>
    </row>
    <row r="594" spans="4:11" ht="15" customHeight="1" x14ac:dyDescent="0.25">
      <c r="D594" s="7"/>
      <c r="E594" s="2"/>
      <c r="F594" s="8"/>
      <c r="G594" s="2"/>
      <c r="H594" s="7"/>
      <c r="J594" s="8"/>
      <c r="K594" s="2"/>
    </row>
    <row r="595" spans="4:11" ht="15" customHeight="1" x14ac:dyDescent="0.25">
      <c r="D595" s="7"/>
      <c r="E595" s="2"/>
      <c r="F595" s="8"/>
      <c r="G595" s="2"/>
      <c r="H595" s="7"/>
      <c r="J595" s="8"/>
      <c r="K595" s="2"/>
    </row>
    <row r="596" spans="4:11" ht="15" customHeight="1" x14ac:dyDescent="0.25">
      <c r="D596" s="7"/>
      <c r="E596" s="2"/>
      <c r="F596" s="8"/>
      <c r="G596" s="2"/>
      <c r="H596" s="7"/>
      <c r="J596" s="8"/>
      <c r="K596" s="2"/>
    </row>
    <row r="597" spans="4:11" ht="15" customHeight="1" x14ac:dyDescent="0.25">
      <c r="D597" s="7"/>
      <c r="E597" s="2"/>
      <c r="F597" s="8"/>
      <c r="G597" s="2"/>
      <c r="H597" s="7"/>
      <c r="J597" s="8"/>
      <c r="K597" s="2"/>
    </row>
    <row r="598" spans="4:11" ht="15" customHeight="1" x14ac:dyDescent="0.25">
      <c r="D598" s="7"/>
      <c r="E598" s="2"/>
      <c r="F598" s="8"/>
      <c r="G598" s="2"/>
      <c r="H598" s="7"/>
      <c r="J598" s="8"/>
      <c r="K598" s="2"/>
    </row>
    <row r="599" spans="4:11" ht="15" customHeight="1" x14ac:dyDescent="0.25">
      <c r="D599" s="7"/>
      <c r="E599" s="2"/>
      <c r="F599" s="8"/>
      <c r="G599" s="2"/>
      <c r="H599" s="7"/>
      <c r="J599" s="8"/>
      <c r="K599" s="2"/>
    </row>
    <row r="600" spans="4:11" ht="15" customHeight="1" x14ac:dyDescent="0.25">
      <c r="D600" s="7"/>
      <c r="E600" s="2"/>
      <c r="F600" s="8"/>
      <c r="G600" s="2"/>
      <c r="H600" s="7"/>
      <c r="J600" s="8"/>
      <c r="K600" s="2"/>
    </row>
    <row r="601" spans="4:11" ht="15" customHeight="1" x14ac:dyDescent="0.25">
      <c r="D601" s="7"/>
      <c r="E601" s="2"/>
      <c r="F601" s="8"/>
      <c r="G601" s="2"/>
      <c r="H601" s="7"/>
      <c r="J601" s="8"/>
      <c r="K601" s="2"/>
    </row>
    <row r="602" spans="4:11" ht="15" customHeight="1" x14ac:dyDescent="0.25">
      <c r="D602" s="7"/>
      <c r="E602" s="2"/>
      <c r="F602" s="8"/>
      <c r="G602" s="2"/>
      <c r="H602" s="7"/>
      <c r="J602" s="8"/>
      <c r="K602" s="2"/>
    </row>
    <row r="603" spans="4:11" ht="15" customHeight="1" x14ac:dyDescent="0.25">
      <c r="D603" s="7"/>
      <c r="E603" s="2"/>
      <c r="F603" s="8"/>
      <c r="G603" s="2"/>
      <c r="H603" s="7"/>
      <c r="J603" s="8"/>
      <c r="K603" s="2"/>
    </row>
    <row r="604" spans="4:11" ht="15" customHeight="1" x14ac:dyDescent="0.25">
      <c r="D604" s="7"/>
      <c r="E604" s="2"/>
      <c r="F604" s="8"/>
      <c r="G604" s="2"/>
      <c r="H604" s="7"/>
      <c r="J604" s="8"/>
      <c r="K604" s="2"/>
    </row>
    <row r="605" spans="4:11" ht="15" customHeight="1" x14ac:dyDescent="0.25">
      <c r="D605" s="7"/>
      <c r="E605" s="2"/>
      <c r="F605" s="8"/>
      <c r="G605" s="2"/>
      <c r="H605" s="7"/>
      <c r="J605" s="8"/>
      <c r="K605" s="2"/>
    </row>
    <row r="606" spans="4:11" ht="15" customHeight="1" x14ac:dyDescent="0.25">
      <c r="D606" s="7"/>
      <c r="E606" s="2"/>
      <c r="F606" s="8"/>
      <c r="G606" s="2"/>
      <c r="H606" s="7"/>
      <c r="J606" s="8"/>
      <c r="K606" s="2"/>
    </row>
    <row r="607" spans="4:11" ht="15" customHeight="1" x14ac:dyDescent="0.25">
      <c r="D607" s="7"/>
      <c r="E607" s="2"/>
      <c r="F607" s="8"/>
      <c r="G607" s="2"/>
      <c r="H607" s="7"/>
      <c r="J607" s="8"/>
      <c r="K607" s="2"/>
    </row>
    <row r="608" spans="4:11" ht="15" customHeight="1" x14ac:dyDescent="0.25">
      <c r="D608" s="7"/>
      <c r="E608" s="2"/>
      <c r="F608" s="8"/>
      <c r="G608" s="2"/>
      <c r="H608" s="7"/>
      <c r="J608" s="8"/>
      <c r="K608" s="2"/>
    </row>
    <row r="609" spans="1:11" ht="15" customHeight="1" x14ac:dyDescent="0.25">
      <c r="D609" s="7"/>
      <c r="E609" s="2"/>
      <c r="F609" s="8"/>
      <c r="G609" s="2"/>
      <c r="H609" s="7"/>
      <c r="J609" s="8"/>
      <c r="K609" s="2"/>
    </row>
    <row r="610" spans="1:11" ht="15" customHeight="1" x14ac:dyDescent="0.25">
      <c r="D610" s="7"/>
      <c r="E610" s="2"/>
      <c r="F610" s="8"/>
      <c r="G610" s="2"/>
      <c r="H610" s="7"/>
      <c r="J610" s="8"/>
      <c r="K610" s="2"/>
    </row>
    <row r="611" spans="1:11" ht="15" customHeight="1" x14ac:dyDescent="0.25">
      <c r="D611" s="7"/>
      <c r="E611" s="2"/>
      <c r="F611" s="8"/>
      <c r="G611" s="2"/>
      <c r="H611" s="7"/>
      <c r="J611" s="8"/>
      <c r="K611" s="2"/>
    </row>
    <row r="612" spans="1:11" ht="15" customHeight="1" x14ac:dyDescent="0.25">
      <c r="D612" s="7"/>
      <c r="E612" s="2"/>
      <c r="F612" s="8"/>
      <c r="G612" s="2"/>
      <c r="H612" s="7"/>
      <c r="J612" s="8"/>
      <c r="K612" s="2"/>
    </row>
    <row r="613" spans="1:11" ht="15" customHeight="1" x14ac:dyDescent="0.25">
      <c r="A613" s="86">
        <v>13</v>
      </c>
      <c r="B613" s="86"/>
      <c r="C613" s="86"/>
      <c r="D613" s="86"/>
      <c r="E613" s="86"/>
      <c r="F613" s="86"/>
      <c r="G613" s="86"/>
      <c r="H613" s="86"/>
      <c r="I613" s="86"/>
      <c r="J613" s="86"/>
      <c r="K613" s="86"/>
    </row>
    <row r="614" spans="1:11" ht="15" customHeight="1" x14ac:dyDescent="0.25">
      <c r="A614" s="86" t="s">
        <v>0</v>
      </c>
      <c r="B614" s="86"/>
      <c r="C614" s="86"/>
      <c r="D614" s="86"/>
      <c r="E614" s="86"/>
      <c r="F614" s="86"/>
      <c r="G614" s="86"/>
      <c r="H614" s="86"/>
      <c r="I614" s="86"/>
      <c r="J614" s="86"/>
      <c r="K614" s="86"/>
    </row>
    <row r="615" spans="1:11" ht="15" customHeight="1" x14ac:dyDescent="0.25"/>
    <row r="616" spans="1:11" ht="15" customHeight="1" x14ac:dyDescent="0.25">
      <c r="A616" s="86" t="s">
        <v>1</v>
      </c>
      <c r="B616" s="86"/>
      <c r="C616" s="86"/>
      <c r="D616" s="86"/>
      <c r="E616" s="86"/>
      <c r="F616" s="86"/>
      <c r="G616" s="86"/>
      <c r="H616" s="86"/>
      <c r="I616" s="86"/>
      <c r="J616" s="86"/>
      <c r="K616" s="86"/>
    </row>
    <row r="617" spans="1:11" ht="15" customHeight="1" x14ac:dyDescent="0.25"/>
    <row r="618" spans="1:11" ht="15" customHeight="1" x14ac:dyDescent="0.25">
      <c r="A618" s="86" t="s">
        <v>274</v>
      </c>
      <c r="B618" s="86"/>
      <c r="C618" s="86"/>
      <c r="D618" s="86"/>
      <c r="E618" s="86"/>
      <c r="F618" s="86"/>
      <c r="G618" s="86"/>
      <c r="H618" s="86"/>
      <c r="I618" s="86"/>
      <c r="J618" s="86"/>
      <c r="K618" s="86"/>
    </row>
    <row r="619" spans="1:11" ht="15" customHeight="1" x14ac:dyDescent="0.25"/>
    <row r="620" spans="1:11" ht="15" customHeight="1" x14ac:dyDescent="0.25">
      <c r="A620" s="86" t="s">
        <v>114</v>
      </c>
      <c r="B620" s="86"/>
      <c r="C620" s="86"/>
      <c r="D620" s="86"/>
      <c r="E620" s="86"/>
      <c r="F620" s="86"/>
      <c r="G620" s="86"/>
      <c r="H620" s="86"/>
      <c r="I620" s="86"/>
      <c r="J620" s="86"/>
      <c r="K620" s="86"/>
    </row>
    <row r="621" spans="1:11" ht="15" customHeight="1" x14ac:dyDescent="0.25"/>
    <row r="622" spans="1:11" ht="15" customHeight="1" x14ac:dyDescent="0.25">
      <c r="A622" s="86" t="s">
        <v>115</v>
      </c>
      <c r="B622" s="86"/>
      <c r="C622" s="86"/>
      <c r="D622" s="86"/>
      <c r="E622" s="86"/>
      <c r="F622" s="86"/>
      <c r="G622" s="86"/>
      <c r="H622" s="86"/>
      <c r="I622" s="86"/>
      <c r="J622" s="86"/>
      <c r="K622" s="86"/>
    </row>
    <row r="623" spans="1:11" ht="15" customHeight="1" x14ac:dyDescent="0.25"/>
    <row r="624" spans="1:11" ht="15" customHeight="1" x14ac:dyDescent="0.25"/>
    <row r="625" spans="1:11" ht="15" customHeight="1" x14ac:dyDescent="0.25">
      <c r="E625" s="33">
        <v>2019</v>
      </c>
      <c r="G625" s="33">
        <v>2020</v>
      </c>
      <c r="H625" s="33"/>
      <c r="I625" s="5">
        <v>2020</v>
      </c>
      <c r="K625" s="33">
        <v>2021</v>
      </c>
    </row>
    <row r="626" spans="1:11" ht="15" customHeight="1" x14ac:dyDescent="0.25">
      <c r="E626" s="33" t="s">
        <v>86</v>
      </c>
      <c r="G626" s="33" t="s">
        <v>5</v>
      </c>
      <c r="H626" s="33"/>
      <c r="I626" s="6" t="s">
        <v>4</v>
      </c>
      <c r="J626" s="86" t="s">
        <v>5</v>
      </c>
      <c r="K626" s="86"/>
    </row>
    <row r="627" spans="1:11" ht="15" customHeight="1" x14ac:dyDescent="0.25"/>
    <row r="628" spans="1:11" ht="15" customHeight="1" x14ac:dyDescent="0.25"/>
    <row r="629" spans="1:11" ht="15" customHeight="1" x14ac:dyDescent="0.25">
      <c r="A629" s="1" t="s">
        <v>116</v>
      </c>
    </row>
    <row r="630" spans="1:11" ht="15" customHeight="1" x14ac:dyDescent="0.25">
      <c r="B630" s="1" t="s">
        <v>278</v>
      </c>
      <c r="D630" s="7" t="s">
        <v>9</v>
      </c>
      <c r="E630" s="8">
        <v>52484</v>
      </c>
      <c r="F630" s="8" t="s">
        <v>9</v>
      </c>
      <c r="G630" s="2">
        <v>53016</v>
      </c>
      <c r="H630" s="8" t="s">
        <v>9</v>
      </c>
      <c r="J630" s="8" t="s">
        <v>9</v>
      </c>
      <c r="K630" s="2"/>
    </row>
    <row r="631" spans="1:11" ht="15" customHeight="1" x14ac:dyDescent="0.25">
      <c r="B631" s="1" t="s">
        <v>263</v>
      </c>
      <c r="E631" s="8">
        <v>56765</v>
      </c>
      <c r="F631" s="2"/>
      <c r="G631" s="2">
        <v>59568</v>
      </c>
      <c r="H631" s="2"/>
      <c r="J631" s="2"/>
      <c r="K631" s="2"/>
    </row>
    <row r="632" spans="1:11" ht="15" customHeight="1" x14ac:dyDescent="0.25">
      <c r="B632" s="1" t="s">
        <v>282</v>
      </c>
      <c r="E632" s="15">
        <v>1835</v>
      </c>
      <c r="G632" s="10">
        <v>10000</v>
      </c>
      <c r="I632" s="10"/>
      <c r="K632" s="10"/>
    </row>
    <row r="633" spans="1:11" ht="15" customHeight="1" x14ac:dyDescent="0.25">
      <c r="E633" s="2"/>
      <c r="G633" s="11"/>
      <c r="K633" s="2"/>
    </row>
    <row r="634" spans="1:11" ht="15" customHeight="1" x14ac:dyDescent="0.25">
      <c r="B634" s="1" t="s">
        <v>283</v>
      </c>
      <c r="E634" s="2"/>
      <c r="G634" s="11"/>
      <c r="K634" s="2"/>
    </row>
    <row r="635" spans="1:11" ht="15" customHeight="1" thickBot="1" x14ac:dyDescent="0.3">
      <c r="C635" s="1" t="s">
        <v>273</v>
      </c>
      <c r="D635" s="7" t="s">
        <v>9</v>
      </c>
      <c r="E635" s="14">
        <f>SUM(E630:E633)</f>
        <v>111084</v>
      </c>
      <c r="F635" s="8" t="s">
        <v>9</v>
      </c>
      <c r="G635" s="14">
        <f>SUM(G630:G633)</f>
        <v>122584</v>
      </c>
      <c r="H635" s="8" t="s">
        <v>9</v>
      </c>
      <c r="I635" s="14">
        <f>SUM(I630:I633)</f>
        <v>0</v>
      </c>
      <c r="J635" s="8" t="s">
        <v>9</v>
      </c>
      <c r="K635" s="14">
        <f>SUM(K630:K633)</f>
        <v>0</v>
      </c>
    </row>
    <row r="636" spans="1:11" ht="15" customHeight="1" thickTop="1" x14ac:dyDescent="0.25">
      <c r="D636" s="7"/>
      <c r="E636" s="2"/>
      <c r="F636" s="8"/>
      <c r="G636" s="2"/>
      <c r="H636" s="8"/>
      <c r="J636" s="8"/>
      <c r="K636" s="2"/>
    </row>
    <row r="637" spans="1:11" ht="15" customHeight="1" x14ac:dyDescent="0.25">
      <c r="D637" s="7"/>
      <c r="E637" s="2"/>
      <c r="F637" s="8"/>
      <c r="G637" s="2"/>
      <c r="H637" s="8"/>
      <c r="J637" s="8"/>
      <c r="K637" s="2"/>
    </row>
    <row r="638" spans="1:11" ht="15" customHeight="1" x14ac:dyDescent="0.25">
      <c r="D638" s="7"/>
      <c r="E638" s="2"/>
      <c r="F638" s="8"/>
      <c r="G638" s="2"/>
      <c r="H638" s="8"/>
      <c r="J638" s="8"/>
      <c r="K638" s="2"/>
    </row>
    <row r="639" spans="1:11" ht="15" customHeight="1" x14ac:dyDescent="0.25">
      <c r="D639" s="7"/>
      <c r="E639" s="2"/>
      <c r="F639" s="8"/>
      <c r="G639" s="2"/>
      <c r="H639" s="8"/>
      <c r="J639" s="8"/>
      <c r="K639" s="2"/>
    </row>
    <row r="640" spans="1:11" ht="15" customHeight="1" x14ac:dyDescent="0.25">
      <c r="D640" s="7"/>
      <c r="E640" s="2"/>
      <c r="F640" s="8"/>
      <c r="G640" s="2"/>
      <c r="H640" s="8"/>
      <c r="J640" s="8"/>
      <c r="K640" s="2"/>
    </row>
    <row r="641" spans="4:11" ht="15" customHeight="1" x14ac:dyDescent="0.25">
      <c r="D641" s="7"/>
      <c r="E641" s="2"/>
      <c r="F641" s="8"/>
      <c r="G641" s="2"/>
      <c r="H641" s="8"/>
      <c r="J641" s="8"/>
      <c r="K641" s="2"/>
    </row>
    <row r="642" spans="4:11" ht="15" customHeight="1" x14ac:dyDescent="0.25">
      <c r="D642" s="7"/>
      <c r="E642" s="2"/>
      <c r="F642" s="8"/>
      <c r="G642" s="2"/>
      <c r="H642" s="8"/>
      <c r="J642" s="8"/>
      <c r="K642" s="2"/>
    </row>
    <row r="643" spans="4:11" ht="15" customHeight="1" x14ac:dyDescent="0.25">
      <c r="D643" s="7"/>
      <c r="E643" s="2"/>
      <c r="F643" s="8"/>
      <c r="G643" s="2"/>
      <c r="H643" s="8"/>
      <c r="J643" s="8"/>
      <c r="K643" s="2"/>
    </row>
    <row r="644" spans="4:11" ht="15" customHeight="1" x14ac:dyDescent="0.25">
      <c r="D644" s="7"/>
      <c r="E644" s="2"/>
      <c r="F644" s="8"/>
      <c r="G644" s="2"/>
      <c r="H644" s="8"/>
      <c r="J644" s="8"/>
      <c r="K644" s="2"/>
    </row>
    <row r="645" spans="4:11" ht="15" customHeight="1" x14ac:dyDescent="0.25">
      <c r="D645" s="7"/>
      <c r="E645" s="2"/>
      <c r="F645" s="8"/>
      <c r="G645" s="2"/>
      <c r="H645" s="8"/>
      <c r="J645" s="8"/>
      <c r="K645" s="2"/>
    </row>
    <row r="646" spans="4:11" ht="15" customHeight="1" x14ac:dyDescent="0.25">
      <c r="D646" s="7"/>
      <c r="E646" s="2"/>
      <c r="F646" s="8"/>
      <c r="G646" s="2"/>
      <c r="H646" s="8"/>
      <c r="J646" s="8"/>
      <c r="K646" s="2"/>
    </row>
    <row r="647" spans="4:11" ht="15" customHeight="1" x14ac:dyDescent="0.25">
      <c r="D647" s="7"/>
      <c r="E647" s="2"/>
      <c r="F647" s="8"/>
      <c r="G647" s="2"/>
      <c r="H647" s="8"/>
      <c r="J647" s="8"/>
      <c r="K647" s="2"/>
    </row>
    <row r="648" spans="4:11" ht="15" customHeight="1" x14ac:dyDescent="0.25">
      <c r="D648" s="7"/>
      <c r="E648" s="2"/>
      <c r="F648" s="8"/>
      <c r="G648" s="2"/>
      <c r="H648" s="8"/>
      <c r="J648" s="8"/>
      <c r="K648" s="2"/>
    </row>
    <row r="649" spans="4:11" ht="15" customHeight="1" x14ac:dyDescent="0.25">
      <c r="D649" s="7"/>
      <c r="E649" s="2"/>
      <c r="F649" s="8"/>
      <c r="G649" s="2"/>
      <c r="H649" s="8"/>
      <c r="J649" s="8"/>
      <c r="K649" s="2"/>
    </row>
    <row r="650" spans="4:11" ht="15" customHeight="1" x14ac:dyDescent="0.25">
      <c r="D650" s="7"/>
      <c r="E650" s="2"/>
      <c r="F650" s="8"/>
      <c r="G650" s="2"/>
      <c r="H650" s="8"/>
      <c r="J650" s="8"/>
      <c r="K650" s="2"/>
    </row>
    <row r="651" spans="4:11" ht="15" customHeight="1" x14ac:dyDescent="0.25">
      <c r="D651" s="7"/>
      <c r="E651" s="2"/>
      <c r="F651" s="8"/>
      <c r="G651" s="2"/>
      <c r="H651" s="8"/>
      <c r="J651" s="8"/>
      <c r="K651" s="2"/>
    </row>
    <row r="652" spans="4:11" ht="15" customHeight="1" x14ac:dyDescent="0.25">
      <c r="D652" s="7"/>
      <c r="E652" s="2"/>
      <c r="F652" s="8"/>
      <c r="G652" s="2"/>
      <c r="H652" s="8"/>
      <c r="J652" s="8"/>
      <c r="K652" s="2"/>
    </row>
    <row r="653" spans="4:11" ht="15" customHeight="1" x14ac:dyDescent="0.25">
      <c r="D653" s="7"/>
      <c r="E653" s="2"/>
      <c r="F653" s="8"/>
      <c r="G653" s="2"/>
      <c r="H653" s="8"/>
      <c r="J653" s="8"/>
      <c r="K653" s="2"/>
    </row>
    <row r="654" spans="4:11" ht="15" customHeight="1" x14ac:dyDescent="0.25">
      <c r="D654" s="7"/>
      <c r="E654" s="2"/>
      <c r="F654" s="8"/>
      <c r="G654" s="2"/>
      <c r="H654" s="8"/>
      <c r="J654" s="8"/>
      <c r="K654" s="2"/>
    </row>
    <row r="655" spans="4:11" ht="15" customHeight="1" x14ac:dyDescent="0.25">
      <c r="D655" s="7"/>
      <c r="E655" s="2"/>
      <c r="F655" s="8"/>
      <c r="G655" s="2"/>
      <c r="H655" s="8"/>
      <c r="J655" s="8"/>
      <c r="K655" s="2"/>
    </row>
    <row r="656" spans="4:11" ht="15" customHeight="1" x14ac:dyDescent="0.25">
      <c r="D656" s="7"/>
      <c r="E656" s="2"/>
      <c r="F656" s="8"/>
      <c r="G656" s="2"/>
      <c r="H656" s="8"/>
      <c r="J656" s="8"/>
      <c r="K656" s="2"/>
    </row>
    <row r="657" spans="1:11" ht="15" customHeight="1" x14ac:dyDescent="0.25">
      <c r="D657" s="7"/>
      <c r="E657" s="2"/>
      <c r="F657" s="8"/>
      <c r="G657" s="2"/>
      <c r="H657" s="8"/>
      <c r="J657" s="8"/>
      <c r="K657" s="2"/>
    </row>
    <row r="658" spans="1:11" ht="15" customHeight="1" x14ac:dyDescent="0.25">
      <c r="D658" s="7"/>
      <c r="E658" s="2"/>
      <c r="F658" s="8"/>
      <c r="G658" s="2"/>
      <c r="H658" s="8"/>
      <c r="J658" s="8"/>
      <c r="K658" s="2"/>
    </row>
    <row r="659" spans="1:11" ht="15" customHeight="1" x14ac:dyDescent="0.25">
      <c r="D659" s="7"/>
      <c r="E659" s="2"/>
      <c r="F659" s="8"/>
      <c r="G659" s="2"/>
      <c r="H659" s="8"/>
      <c r="J659" s="8"/>
      <c r="K659" s="2"/>
    </row>
    <row r="660" spans="1:11" ht="15" customHeight="1" x14ac:dyDescent="0.25">
      <c r="D660" s="7"/>
      <c r="E660" s="2"/>
      <c r="F660" s="8"/>
      <c r="G660" s="2"/>
      <c r="H660" s="8"/>
      <c r="J660" s="8"/>
      <c r="K660" s="2"/>
    </row>
    <row r="661" spans="1:11" ht="15" customHeight="1" x14ac:dyDescent="0.25">
      <c r="D661" s="7"/>
      <c r="E661" s="2"/>
      <c r="F661" s="8"/>
      <c r="G661" s="2"/>
      <c r="H661" s="8"/>
      <c r="J661" s="8"/>
      <c r="K661" s="2"/>
    </row>
    <row r="662" spans="1:11" ht="15" customHeight="1" x14ac:dyDescent="0.25">
      <c r="D662" s="7"/>
      <c r="E662" s="2"/>
      <c r="F662" s="8"/>
      <c r="G662" s="2"/>
      <c r="H662" s="8"/>
      <c r="J662" s="8"/>
      <c r="K662" s="2"/>
    </row>
    <row r="663" spans="1:11" ht="15" customHeight="1" x14ac:dyDescent="0.25">
      <c r="D663" s="7"/>
      <c r="E663" s="2"/>
      <c r="F663" s="8"/>
      <c r="G663" s="2"/>
      <c r="H663" s="8"/>
      <c r="J663" s="8"/>
      <c r="K663" s="2"/>
    </row>
    <row r="664" spans="1:11" ht="15" customHeight="1" x14ac:dyDescent="0.25">
      <c r="D664" s="7"/>
      <c r="E664" s="2"/>
      <c r="F664" s="8"/>
      <c r="G664" s="2"/>
      <c r="H664" s="8"/>
      <c r="J664" s="8"/>
      <c r="K664" s="2"/>
    </row>
    <row r="665" spans="1:11" ht="15" customHeight="1" x14ac:dyDescent="0.25">
      <c r="D665" s="7"/>
      <c r="E665" s="2"/>
      <c r="F665" s="8"/>
      <c r="G665" s="2"/>
      <c r="H665" s="8"/>
      <c r="J665" s="8"/>
      <c r="K665" s="2"/>
    </row>
    <row r="666" spans="1:11" ht="15" customHeight="1" x14ac:dyDescent="0.25">
      <c r="D666" s="7"/>
      <c r="E666" s="2"/>
      <c r="F666" s="8"/>
      <c r="G666" s="2"/>
      <c r="H666" s="8"/>
      <c r="J666" s="8"/>
      <c r="K666" s="2"/>
    </row>
    <row r="667" spans="1:11" ht="15" customHeight="1" x14ac:dyDescent="0.25">
      <c r="D667" s="7"/>
      <c r="E667" s="2"/>
      <c r="F667" s="8"/>
      <c r="G667" s="2"/>
      <c r="H667" s="8"/>
      <c r="J667" s="8"/>
      <c r="K667" s="2"/>
    </row>
    <row r="668" spans="1:11" ht="15" customHeight="1" x14ac:dyDescent="0.25">
      <c r="D668" s="7"/>
      <c r="E668" s="2"/>
      <c r="F668" s="8"/>
      <c r="G668" s="2"/>
      <c r="H668" s="8"/>
      <c r="J668" s="8"/>
      <c r="K668" s="2"/>
    </row>
    <row r="669" spans="1:11" ht="15" customHeight="1" x14ac:dyDescent="0.25">
      <c r="A669" s="86">
        <v>14</v>
      </c>
      <c r="B669" s="86"/>
      <c r="C669" s="86"/>
      <c r="D669" s="86"/>
      <c r="E669" s="86"/>
      <c r="F669" s="86"/>
      <c r="G669" s="86"/>
      <c r="H669" s="86"/>
      <c r="I669" s="86"/>
      <c r="J669" s="86"/>
      <c r="K669" s="86"/>
    </row>
    <row r="670" spans="1:11" ht="15" customHeight="1" x14ac:dyDescent="0.25">
      <c r="A670" s="86" t="s">
        <v>0</v>
      </c>
      <c r="B670" s="86"/>
      <c r="C670" s="86"/>
      <c r="D670" s="86"/>
      <c r="E670" s="86"/>
      <c r="F670" s="86"/>
      <c r="G670" s="86"/>
      <c r="H670" s="86"/>
      <c r="I670" s="86"/>
      <c r="J670" s="86"/>
      <c r="K670" s="86"/>
    </row>
    <row r="671" spans="1:11" ht="15" customHeight="1" x14ac:dyDescent="0.25"/>
    <row r="672" spans="1:11" ht="15" customHeight="1" x14ac:dyDescent="0.25">
      <c r="A672" s="86" t="s">
        <v>1</v>
      </c>
      <c r="B672" s="86"/>
      <c r="C672" s="86"/>
      <c r="D672" s="86"/>
      <c r="E672" s="86"/>
      <c r="F672" s="86"/>
      <c r="G672" s="86"/>
      <c r="H672" s="86"/>
      <c r="I672" s="86"/>
      <c r="J672" s="86"/>
      <c r="K672" s="86"/>
    </row>
    <row r="673" spans="1:11" ht="15" customHeight="1" x14ac:dyDescent="0.25"/>
    <row r="674" spans="1:11" ht="15" customHeight="1" x14ac:dyDescent="0.25">
      <c r="A674" s="86" t="s">
        <v>285</v>
      </c>
      <c r="B674" s="86"/>
      <c r="C674" s="86"/>
      <c r="D674" s="86"/>
      <c r="E674" s="86"/>
      <c r="F674" s="86"/>
      <c r="G674" s="86"/>
      <c r="H674" s="86"/>
      <c r="I674" s="86"/>
      <c r="J674" s="86"/>
      <c r="K674" s="86"/>
    </row>
    <row r="675" spans="1:11" ht="15" customHeight="1" x14ac:dyDescent="0.25"/>
    <row r="676" spans="1:11" ht="15" customHeight="1" x14ac:dyDescent="0.25">
      <c r="A676" s="86" t="s">
        <v>114</v>
      </c>
      <c r="B676" s="86"/>
      <c r="C676" s="86"/>
      <c r="D676" s="86"/>
      <c r="E676" s="86"/>
      <c r="F676" s="86"/>
      <c r="G676" s="86"/>
      <c r="H676" s="86"/>
      <c r="I676" s="86"/>
      <c r="J676" s="86"/>
      <c r="K676" s="86"/>
    </row>
    <row r="677" spans="1:11" ht="15" customHeight="1" x14ac:dyDescent="0.25"/>
    <row r="678" spans="1:11" ht="15" customHeight="1" x14ac:dyDescent="0.25">
      <c r="A678" s="86" t="s">
        <v>115</v>
      </c>
      <c r="B678" s="86"/>
      <c r="C678" s="86"/>
      <c r="D678" s="86"/>
      <c r="E678" s="86"/>
      <c r="F678" s="86"/>
      <c r="G678" s="86"/>
      <c r="H678" s="86"/>
      <c r="I678" s="86"/>
      <c r="J678" s="86"/>
      <c r="K678" s="86"/>
    </row>
    <row r="679" spans="1:11" ht="15" customHeight="1" x14ac:dyDescent="0.25"/>
    <row r="680" spans="1:11" ht="15" customHeight="1" x14ac:dyDescent="0.25"/>
    <row r="681" spans="1:11" ht="15" customHeight="1" x14ac:dyDescent="0.25">
      <c r="E681" s="33">
        <v>2019</v>
      </c>
      <c r="G681" s="33">
        <v>2020</v>
      </c>
      <c r="H681" s="33"/>
      <c r="I681" s="5">
        <v>2020</v>
      </c>
      <c r="K681" s="33">
        <v>2021</v>
      </c>
    </row>
    <row r="682" spans="1:11" ht="15" customHeight="1" x14ac:dyDescent="0.25">
      <c r="E682" s="33" t="s">
        <v>86</v>
      </c>
      <c r="G682" s="33" t="s">
        <v>5</v>
      </c>
      <c r="H682" s="33"/>
      <c r="I682" s="6" t="s">
        <v>4</v>
      </c>
      <c r="J682" s="86" t="s">
        <v>5</v>
      </c>
      <c r="K682" s="86"/>
    </row>
    <row r="683" spans="1:11" ht="15" customHeight="1" x14ac:dyDescent="0.25"/>
    <row r="684" spans="1:11" ht="15" customHeight="1" x14ac:dyDescent="0.25"/>
    <row r="685" spans="1:11" ht="15" customHeight="1" x14ac:dyDescent="0.25">
      <c r="A685" s="1" t="s">
        <v>116</v>
      </c>
    </row>
    <row r="686" spans="1:11" ht="15" customHeight="1" x14ac:dyDescent="0.25">
      <c r="B686" s="1" t="s">
        <v>20</v>
      </c>
      <c r="D686" s="7" t="s">
        <v>9</v>
      </c>
      <c r="E686" s="2">
        <v>134131</v>
      </c>
      <c r="F686" s="8" t="s">
        <v>9</v>
      </c>
      <c r="G686" s="2">
        <v>134564</v>
      </c>
      <c r="H686" s="8" t="s">
        <v>9</v>
      </c>
      <c r="J686" s="8" t="s">
        <v>9</v>
      </c>
      <c r="K686" s="2"/>
    </row>
    <row r="687" spans="1:11" ht="15" customHeight="1" x14ac:dyDescent="0.25">
      <c r="B687" s="1" t="s">
        <v>288</v>
      </c>
      <c r="D687" s="7"/>
      <c r="E687" s="2">
        <v>46012</v>
      </c>
      <c r="F687" s="8"/>
      <c r="G687" s="2">
        <v>51012</v>
      </c>
      <c r="H687" s="8"/>
      <c r="J687" s="8"/>
      <c r="K687" s="2"/>
    </row>
    <row r="688" spans="1:11" ht="15" customHeight="1" x14ac:dyDescent="0.25">
      <c r="B688" s="1" t="s">
        <v>263</v>
      </c>
      <c r="E688" s="2">
        <v>66061</v>
      </c>
      <c r="F688" s="2"/>
      <c r="G688" s="2">
        <v>68602</v>
      </c>
      <c r="H688" s="2"/>
      <c r="J688" s="2"/>
      <c r="K688" s="2"/>
    </row>
    <row r="689" spans="2:11" ht="15" customHeight="1" x14ac:dyDescent="0.25">
      <c r="B689" s="1" t="s">
        <v>36</v>
      </c>
      <c r="E689" s="2">
        <v>30043</v>
      </c>
      <c r="G689" s="2">
        <v>30703</v>
      </c>
      <c r="K689" s="2"/>
    </row>
    <row r="690" spans="2:11" ht="15" customHeight="1" x14ac:dyDescent="0.25">
      <c r="B690" s="1" t="s">
        <v>207</v>
      </c>
      <c r="E690" s="2">
        <v>12543</v>
      </c>
      <c r="G690" s="2">
        <v>0</v>
      </c>
      <c r="K690" s="2"/>
    </row>
    <row r="691" spans="2:11" ht="15" customHeight="1" x14ac:dyDescent="0.25">
      <c r="B691" s="1" t="s">
        <v>843</v>
      </c>
      <c r="E691" s="10">
        <v>7000</v>
      </c>
      <c r="G691" s="10">
        <v>8000</v>
      </c>
      <c r="I691" s="10"/>
      <c r="K691" s="10"/>
    </row>
    <row r="692" spans="2:11" ht="15" customHeight="1" x14ac:dyDescent="0.25">
      <c r="E692" s="2"/>
      <c r="G692" s="2"/>
      <c r="K692" s="2"/>
    </row>
    <row r="693" spans="2:11" ht="15" customHeight="1" x14ac:dyDescent="0.25">
      <c r="B693" s="1" t="s">
        <v>296</v>
      </c>
      <c r="E693" s="2"/>
      <c r="G693" s="2"/>
      <c r="K693" s="2"/>
    </row>
    <row r="694" spans="2:11" ht="15" customHeight="1" thickBot="1" x14ac:dyDescent="0.3">
      <c r="C694" s="1" t="s">
        <v>273</v>
      </c>
      <c r="D694" s="7" t="s">
        <v>9</v>
      </c>
      <c r="E694" s="3">
        <f>SUM(E686:E692)</f>
        <v>295790</v>
      </c>
      <c r="F694" s="8" t="s">
        <v>9</v>
      </c>
      <c r="G694" s="14">
        <f>SUM(G686:G691)</f>
        <v>292881</v>
      </c>
      <c r="H694" s="8" t="s">
        <v>9</v>
      </c>
      <c r="I694" s="3">
        <f>SUM(I686:I692)</f>
        <v>0</v>
      </c>
      <c r="J694" s="8" t="s">
        <v>9</v>
      </c>
      <c r="K694" s="14">
        <f>SUM(K686:K691)</f>
        <v>0</v>
      </c>
    </row>
    <row r="695" spans="2:11" ht="15" customHeight="1" thickTop="1" x14ac:dyDescent="0.25">
      <c r="D695" s="7"/>
      <c r="E695" s="2"/>
      <c r="F695" s="8"/>
      <c r="G695" s="2"/>
      <c r="H695" s="8"/>
      <c r="J695" s="8"/>
      <c r="K695" s="2"/>
    </row>
    <row r="696" spans="2:11" ht="15" customHeight="1" x14ac:dyDescent="0.25">
      <c r="D696" s="7"/>
      <c r="E696" s="2"/>
      <c r="F696" s="8"/>
      <c r="G696" s="2"/>
      <c r="H696" s="8"/>
      <c r="J696" s="8"/>
      <c r="K696" s="2"/>
    </row>
    <row r="697" spans="2:11" ht="15" customHeight="1" x14ac:dyDescent="0.25">
      <c r="D697" s="7"/>
      <c r="E697" s="2"/>
      <c r="F697" s="8"/>
      <c r="G697" s="2"/>
      <c r="H697" s="8"/>
      <c r="J697" s="8"/>
      <c r="K697" s="2"/>
    </row>
    <row r="698" spans="2:11" ht="15" customHeight="1" x14ac:dyDescent="0.25">
      <c r="D698" s="7"/>
      <c r="E698" s="2"/>
      <c r="F698" s="8"/>
      <c r="G698" s="2"/>
      <c r="H698" s="8"/>
      <c r="J698" s="8"/>
      <c r="K698" s="2"/>
    </row>
    <row r="699" spans="2:11" ht="15" customHeight="1" x14ac:dyDescent="0.25">
      <c r="D699" s="7"/>
      <c r="E699" s="2"/>
      <c r="F699" s="8"/>
      <c r="G699" s="2"/>
      <c r="H699" s="8"/>
      <c r="J699" s="8"/>
      <c r="K699" s="2"/>
    </row>
    <row r="700" spans="2:11" ht="15" customHeight="1" x14ac:dyDescent="0.25">
      <c r="D700" s="7"/>
      <c r="E700" s="2"/>
      <c r="F700" s="8"/>
      <c r="G700" s="2"/>
      <c r="H700" s="8"/>
      <c r="J700" s="8"/>
      <c r="K700" s="2"/>
    </row>
    <row r="701" spans="2:11" ht="15" customHeight="1" x14ac:dyDescent="0.25">
      <c r="D701" s="7"/>
      <c r="E701" s="2"/>
      <c r="F701" s="8"/>
      <c r="G701" s="2"/>
      <c r="H701" s="8"/>
      <c r="J701" s="8"/>
      <c r="K701" s="2"/>
    </row>
    <row r="702" spans="2:11" ht="15" customHeight="1" x14ac:dyDescent="0.25">
      <c r="D702" s="7"/>
      <c r="E702" s="2"/>
      <c r="F702" s="8"/>
      <c r="G702" s="2"/>
      <c r="H702" s="8"/>
      <c r="J702" s="8"/>
      <c r="K702" s="2"/>
    </row>
    <row r="703" spans="2:11" ht="15" customHeight="1" x14ac:dyDescent="0.25">
      <c r="D703" s="7"/>
      <c r="E703" s="2"/>
      <c r="F703" s="8"/>
      <c r="G703" s="2"/>
      <c r="H703" s="8"/>
      <c r="J703" s="8"/>
      <c r="K703" s="2"/>
    </row>
    <row r="704" spans="2:11" ht="15" customHeight="1" x14ac:dyDescent="0.25">
      <c r="D704" s="7"/>
      <c r="E704" s="2"/>
      <c r="F704" s="8"/>
      <c r="G704" s="2"/>
      <c r="H704" s="8"/>
      <c r="J704" s="8"/>
      <c r="K704" s="2"/>
    </row>
    <row r="705" spans="4:11" ht="15" customHeight="1" x14ac:dyDescent="0.25">
      <c r="D705" s="7"/>
      <c r="E705" s="2"/>
      <c r="F705" s="8"/>
      <c r="G705" s="2"/>
      <c r="H705" s="8"/>
      <c r="J705" s="8"/>
      <c r="K705" s="2"/>
    </row>
    <row r="706" spans="4:11" ht="15" customHeight="1" x14ac:dyDescent="0.25">
      <c r="D706" s="7"/>
      <c r="E706" s="2"/>
      <c r="F706" s="8"/>
      <c r="G706" s="2"/>
      <c r="H706" s="8"/>
      <c r="J706" s="8"/>
      <c r="K706" s="2"/>
    </row>
    <row r="707" spans="4:11" ht="15" customHeight="1" x14ac:dyDescent="0.25">
      <c r="D707" s="7"/>
      <c r="E707" s="2"/>
      <c r="F707" s="8"/>
      <c r="G707" s="2"/>
      <c r="H707" s="8"/>
      <c r="J707" s="8"/>
      <c r="K707" s="2"/>
    </row>
    <row r="708" spans="4:11" ht="15" customHeight="1" x14ac:dyDescent="0.25">
      <c r="D708" s="7"/>
      <c r="E708" s="2"/>
      <c r="F708" s="8"/>
      <c r="G708" s="2"/>
      <c r="H708" s="8"/>
      <c r="J708" s="8"/>
      <c r="K708" s="2"/>
    </row>
    <row r="709" spans="4:11" ht="15" customHeight="1" x14ac:dyDescent="0.25">
      <c r="D709" s="7"/>
      <c r="E709" s="2"/>
      <c r="F709" s="8"/>
      <c r="G709" s="2"/>
      <c r="H709" s="8"/>
      <c r="J709" s="8"/>
      <c r="K709" s="2"/>
    </row>
    <row r="710" spans="4:11" ht="15" customHeight="1" x14ac:dyDescent="0.25">
      <c r="D710" s="7"/>
      <c r="E710" s="2"/>
      <c r="F710" s="8"/>
      <c r="G710" s="2"/>
      <c r="H710" s="8"/>
      <c r="J710" s="8"/>
      <c r="K710" s="2"/>
    </row>
    <row r="711" spans="4:11" ht="15" customHeight="1" x14ac:dyDescent="0.25">
      <c r="D711" s="7"/>
      <c r="E711" s="2"/>
      <c r="F711" s="8"/>
      <c r="G711" s="2"/>
      <c r="H711" s="8"/>
      <c r="J711" s="8"/>
      <c r="K711" s="2"/>
    </row>
    <row r="712" spans="4:11" ht="15" customHeight="1" x14ac:dyDescent="0.25">
      <c r="D712" s="7"/>
      <c r="E712" s="2"/>
      <c r="F712" s="8"/>
      <c r="G712" s="2"/>
      <c r="H712" s="8"/>
      <c r="J712" s="8"/>
      <c r="K712" s="2"/>
    </row>
    <row r="713" spans="4:11" ht="15" customHeight="1" x14ac:dyDescent="0.25">
      <c r="D713" s="7"/>
      <c r="E713" s="2"/>
      <c r="F713" s="8"/>
      <c r="G713" s="2"/>
      <c r="H713" s="8"/>
      <c r="J713" s="8"/>
      <c r="K713" s="2"/>
    </row>
    <row r="714" spans="4:11" ht="15" customHeight="1" x14ac:dyDescent="0.25">
      <c r="D714" s="7"/>
      <c r="E714" s="2"/>
      <c r="F714" s="8"/>
      <c r="G714" s="2"/>
      <c r="H714" s="8"/>
      <c r="J714" s="8"/>
      <c r="K714" s="2"/>
    </row>
    <row r="715" spans="4:11" ht="15" customHeight="1" x14ac:dyDescent="0.25">
      <c r="D715" s="7"/>
      <c r="E715" s="2"/>
      <c r="F715" s="8"/>
      <c r="G715" s="2"/>
      <c r="H715" s="8"/>
      <c r="J715" s="8"/>
      <c r="K715" s="2"/>
    </row>
    <row r="716" spans="4:11" ht="15" customHeight="1" x14ac:dyDescent="0.25">
      <c r="D716" s="7"/>
      <c r="E716" s="2"/>
      <c r="F716" s="8"/>
      <c r="G716" s="2"/>
      <c r="H716" s="8"/>
      <c r="J716" s="8"/>
      <c r="K716" s="2"/>
    </row>
    <row r="717" spans="4:11" ht="15" customHeight="1" x14ac:dyDescent="0.25">
      <c r="D717" s="7"/>
      <c r="E717" s="2"/>
      <c r="F717" s="8"/>
      <c r="G717" s="2"/>
      <c r="H717" s="8"/>
      <c r="J717" s="8"/>
      <c r="K717" s="2"/>
    </row>
    <row r="718" spans="4:11" ht="15" customHeight="1" x14ac:dyDescent="0.25">
      <c r="D718" s="7"/>
      <c r="E718" s="2"/>
      <c r="F718" s="8"/>
      <c r="G718" s="2"/>
      <c r="H718" s="8"/>
      <c r="J718" s="8"/>
      <c r="K718" s="2"/>
    </row>
    <row r="719" spans="4:11" ht="15" customHeight="1" x14ac:dyDescent="0.25">
      <c r="D719" s="7"/>
      <c r="E719" s="2"/>
      <c r="F719" s="8"/>
      <c r="G719" s="2"/>
      <c r="H719" s="8"/>
      <c r="J719" s="8"/>
      <c r="K719" s="2"/>
    </row>
    <row r="720" spans="4:11" ht="15" customHeight="1" x14ac:dyDescent="0.25">
      <c r="D720" s="7"/>
      <c r="E720" s="2"/>
      <c r="F720" s="8"/>
      <c r="G720" s="2"/>
      <c r="H720" s="8"/>
      <c r="J720" s="8"/>
      <c r="K720" s="2"/>
    </row>
    <row r="721" spans="1:11" ht="15" customHeight="1" x14ac:dyDescent="0.25">
      <c r="D721" s="7"/>
      <c r="E721" s="2"/>
      <c r="F721" s="8"/>
      <c r="G721" s="2"/>
      <c r="H721" s="8"/>
      <c r="J721" s="8"/>
      <c r="K721" s="2"/>
    </row>
    <row r="722" spans="1:11" ht="15" customHeight="1" x14ac:dyDescent="0.25">
      <c r="D722" s="7"/>
      <c r="E722" s="2"/>
      <c r="F722" s="8"/>
      <c r="G722" s="2"/>
      <c r="H722" s="8"/>
      <c r="J722" s="8"/>
      <c r="K722" s="2"/>
    </row>
    <row r="723" spans="1:11" ht="15" customHeight="1" x14ac:dyDescent="0.25">
      <c r="D723" s="7"/>
      <c r="E723" s="2"/>
      <c r="F723" s="8"/>
      <c r="G723" s="2"/>
      <c r="H723" s="8"/>
      <c r="J723" s="8"/>
      <c r="K723" s="2"/>
    </row>
    <row r="724" spans="1:11" ht="15" customHeight="1" x14ac:dyDescent="0.25">
      <c r="D724" s="7"/>
      <c r="E724" s="2"/>
      <c r="F724" s="8"/>
      <c r="G724" s="2"/>
      <c r="H724" s="8"/>
      <c r="J724" s="8"/>
      <c r="K724" s="2"/>
    </row>
    <row r="725" spans="1:11" ht="15" customHeight="1" x14ac:dyDescent="0.25">
      <c r="A725" s="86">
        <v>15</v>
      </c>
      <c r="B725" s="86"/>
      <c r="C725" s="86"/>
      <c r="D725" s="86"/>
      <c r="E725" s="86"/>
      <c r="F725" s="86"/>
      <c r="G725" s="86"/>
      <c r="H725" s="86"/>
      <c r="I725" s="86"/>
      <c r="J725" s="86"/>
      <c r="K725" s="86"/>
    </row>
    <row r="726" spans="1:11" ht="15" customHeight="1" x14ac:dyDescent="0.25">
      <c r="A726" s="86" t="s">
        <v>0</v>
      </c>
      <c r="B726" s="86"/>
      <c r="C726" s="86"/>
      <c r="D726" s="86"/>
      <c r="E726" s="86"/>
      <c r="F726" s="86"/>
      <c r="G726" s="86"/>
      <c r="H726" s="86"/>
      <c r="I726" s="86"/>
      <c r="J726" s="86"/>
      <c r="K726" s="86"/>
    </row>
    <row r="727" spans="1:11" ht="15" customHeight="1" x14ac:dyDescent="0.25"/>
    <row r="728" spans="1:11" ht="15" customHeight="1" x14ac:dyDescent="0.25">
      <c r="A728" s="86" t="s">
        <v>1</v>
      </c>
      <c r="B728" s="86"/>
      <c r="C728" s="86"/>
      <c r="D728" s="86"/>
      <c r="E728" s="86"/>
      <c r="F728" s="86"/>
      <c r="G728" s="86"/>
      <c r="H728" s="86"/>
      <c r="I728" s="86"/>
      <c r="J728" s="86"/>
      <c r="K728" s="86"/>
    </row>
    <row r="729" spans="1:11" ht="15" customHeight="1" x14ac:dyDescent="0.25"/>
    <row r="730" spans="1:11" ht="15" customHeight="1" x14ac:dyDescent="0.25">
      <c r="A730" s="86" t="s">
        <v>297</v>
      </c>
      <c r="B730" s="86"/>
      <c r="C730" s="86"/>
      <c r="D730" s="86"/>
      <c r="E730" s="86"/>
      <c r="F730" s="86"/>
      <c r="G730" s="86"/>
      <c r="H730" s="86"/>
      <c r="I730" s="86"/>
      <c r="J730" s="86"/>
      <c r="K730" s="86"/>
    </row>
    <row r="731" spans="1:11" ht="15" customHeight="1" x14ac:dyDescent="0.25"/>
    <row r="732" spans="1:11" ht="15" customHeight="1" x14ac:dyDescent="0.25">
      <c r="A732" s="86" t="s">
        <v>114</v>
      </c>
      <c r="B732" s="86"/>
      <c r="C732" s="86"/>
      <c r="D732" s="86"/>
      <c r="E732" s="86"/>
      <c r="F732" s="86"/>
      <c r="G732" s="86"/>
      <c r="H732" s="86"/>
      <c r="I732" s="86"/>
      <c r="J732" s="86"/>
      <c r="K732" s="86"/>
    </row>
    <row r="733" spans="1:11" ht="15" customHeight="1" x14ac:dyDescent="0.25"/>
    <row r="734" spans="1:11" ht="15" customHeight="1" x14ac:dyDescent="0.25">
      <c r="A734" s="86" t="s">
        <v>115</v>
      </c>
      <c r="B734" s="86"/>
      <c r="C734" s="86"/>
      <c r="D734" s="86"/>
      <c r="E734" s="86"/>
      <c r="F734" s="86"/>
      <c r="G734" s="86"/>
      <c r="H734" s="86"/>
      <c r="I734" s="86"/>
      <c r="J734" s="86"/>
      <c r="K734" s="86"/>
    </row>
    <row r="735" spans="1:11" ht="15" customHeight="1" x14ac:dyDescent="0.25"/>
    <row r="736" spans="1:11" ht="15" customHeight="1" x14ac:dyDescent="0.25"/>
    <row r="737" spans="1:11" ht="15" customHeight="1" x14ac:dyDescent="0.25">
      <c r="E737" s="33">
        <v>2019</v>
      </c>
      <c r="G737" s="33">
        <v>2020</v>
      </c>
      <c r="H737" s="33"/>
      <c r="I737" s="5">
        <v>2020</v>
      </c>
      <c r="K737" s="33">
        <v>2021</v>
      </c>
    </row>
    <row r="738" spans="1:11" ht="15" customHeight="1" x14ac:dyDescent="0.25">
      <c r="E738" s="33" t="s">
        <v>86</v>
      </c>
      <c r="G738" s="33" t="s">
        <v>5</v>
      </c>
      <c r="H738" s="33"/>
      <c r="I738" s="6" t="s">
        <v>298</v>
      </c>
      <c r="J738" s="86" t="s">
        <v>5</v>
      </c>
      <c r="K738" s="86"/>
    </row>
    <row r="739" spans="1:11" ht="15" customHeight="1" x14ac:dyDescent="0.25"/>
    <row r="740" spans="1:11" ht="15" customHeight="1" x14ac:dyDescent="0.25"/>
    <row r="741" spans="1:11" ht="15" customHeight="1" x14ac:dyDescent="0.25">
      <c r="A741" s="1" t="s">
        <v>116</v>
      </c>
      <c r="H741" s="2"/>
    </row>
    <row r="742" spans="1:11" ht="15" customHeight="1" x14ac:dyDescent="0.25">
      <c r="B742" s="1" t="s">
        <v>300</v>
      </c>
      <c r="D742" s="7" t="s">
        <v>9</v>
      </c>
      <c r="E742" s="2">
        <v>52606</v>
      </c>
      <c r="F742" s="8" t="s">
        <v>9</v>
      </c>
      <c r="G742" s="2">
        <v>53016</v>
      </c>
      <c r="H742" s="7" t="s">
        <v>9</v>
      </c>
      <c r="J742" s="7" t="s">
        <v>9</v>
      </c>
      <c r="K742" s="2"/>
    </row>
    <row r="743" spans="1:11" ht="15" customHeight="1" x14ac:dyDescent="0.25">
      <c r="B743" s="1" t="s">
        <v>263</v>
      </c>
      <c r="E743" s="2">
        <v>62127</v>
      </c>
      <c r="F743" s="2"/>
      <c r="G743" s="2">
        <v>63740</v>
      </c>
      <c r="H743" s="2"/>
      <c r="J743" s="2"/>
      <c r="K743" s="2"/>
    </row>
    <row r="744" spans="1:11" ht="15" customHeight="1" x14ac:dyDescent="0.25">
      <c r="B744" s="1" t="s">
        <v>207</v>
      </c>
      <c r="E744" s="2">
        <v>4676</v>
      </c>
      <c r="G744" s="2">
        <v>4500</v>
      </c>
      <c r="H744" s="2"/>
      <c r="K744" s="2"/>
    </row>
    <row r="745" spans="1:11" ht="15" customHeight="1" x14ac:dyDescent="0.25">
      <c r="B745" s="1" t="s">
        <v>304</v>
      </c>
      <c r="E745" s="2">
        <v>9707</v>
      </c>
      <c r="G745" s="2">
        <v>11000</v>
      </c>
      <c r="H745" s="2"/>
      <c r="K745" s="2"/>
    </row>
    <row r="746" spans="1:11" ht="15" customHeight="1" x14ac:dyDescent="0.25">
      <c r="B746" s="1" t="s">
        <v>306</v>
      </c>
      <c r="E746" s="2">
        <v>1061</v>
      </c>
      <c r="G746" s="2">
        <v>3000</v>
      </c>
      <c r="H746" s="2"/>
      <c r="K746" s="2"/>
    </row>
    <row r="747" spans="1:11" ht="15" customHeight="1" x14ac:dyDescent="0.25">
      <c r="B747" s="1" t="s">
        <v>307</v>
      </c>
      <c r="E747" s="2"/>
      <c r="G747" s="2"/>
      <c r="H747" s="2"/>
      <c r="K747" s="2"/>
    </row>
    <row r="748" spans="1:11" ht="15" customHeight="1" x14ac:dyDescent="0.25">
      <c r="B748" s="1" t="s">
        <v>309</v>
      </c>
      <c r="E748" s="2"/>
      <c r="G748" s="2">
        <v>3000</v>
      </c>
      <c r="H748" s="2"/>
      <c r="K748" s="2"/>
    </row>
    <row r="749" spans="1:11" ht="15" customHeight="1" x14ac:dyDescent="0.25">
      <c r="B749" s="1" t="s">
        <v>311</v>
      </c>
      <c r="E749" s="10">
        <v>6030</v>
      </c>
      <c r="G749" s="10">
        <v>6030</v>
      </c>
      <c r="H749" s="2"/>
      <c r="I749" s="4"/>
      <c r="K749" s="10"/>
    </row>
    <row r="750" spans="1:11" ht="15" customHeight="1" x14ac:dyDescent="0.25">
      <c r="E750" s="2" t="s">
        <v>11</v>
      </c>
      <c r="G750" s="2"/>
      <c r="H750" s="2"/>
      <c r="K750" s="2"/>
    </row>
    <row r="751" spans="1:11" ht="15" customHeight="1" x14ac:dyDescent="0.25">
      <c r="B751" s="1" t="s">
        <v>312</v>
      </c>
      <c r="E751" s="2"/>
      <c r="G751" s="2"/>
      <c r="H751" s="2"/>
      <c r="K751" s="2"/>
    </row>
    <row r="752" spans="1:11" ht="15" customHeight="1" thickBot="1" x14ac:dyDescent="0.3">
      <c r="B752" s="1" t="s">
        <v>313</v>
      </c>
      <c r="D752" s="7" t="s">
        <v>9</v>
      </c>
      <c r="E752" s="3">
        <f>SUM(E742:E751)</f>
        <v>136207</v>
      </c>
      <c r="F752" s="8" t="s">
        <v>9</v>
      </c>
      <c r="G752" s="14">
        <f>SUM(G742:G751)</f>
        <v>144286</v>
      </c>
      <c r="H752" s="7" t="s">
        <v>9</v>
      </c>
      <c r="I752" s="3">
        <f>SUM(I742:I750)</f>
        <v>0</v>
      </c>
      <c r="J752" s="7" t="s">
        <v>9</v>
      </c>
      <c r="K752" s="14">
        <f>SUM(K742:K751)</f>
        <v>0</v>
      </c>
    </row>
    <row r="753" spans="4:11" ht="15" customHeight="1" thickTop="1" x14ac:dyDescent="0.25">
      <c r="D753" s="7"/>
      <c r="E753" s="2"/>
      <c r="F753" s="8"/>
      <c r="G753" s="2"/>
      <c r="H753" s="7"/>
      <c r="J753" s="7"/>
      <c r="K753" s="2"/>
    </row>
    <row r="754" spans="4:11" ht="15" customHeight="1" x14ac:dyDescent="0.25">
      <c r="D754" s="7"/>
      <c r="E754" s="2"/>
      <c r="F754" s="8"/>
      <c r="G754" s="2"/>
      <c r="H754" s="7"/>
      <c r="J754" s="7"/>
      <c r="K754" s="2"/>
    </row>
    <row r="755" spans="4:11" ht="15" customHeight="1" x14ac:dyDescent="0.25">
      <c r="D755" s="7"/>
      <c r="E755" s="2"/>
      <c r="F755" s="8"/>
      <c r="G755" s="2"/>
      <c r="H755" s="7"/>
      <c r="J755" s="7"/>
      <c r="K755" s="2"/>
    </row>
    <row r="756" spans="4:11" ht="15" customHeight="1" x14ac:dyDescent="0.25">
      <c r="D756" s="7"/>
      <c r="E756" s="2"/>
      <c r="F756" s="8"/>
      <c r="G756" s="2"/>
      <c r="H756" s="7"/>
      <c r="J756" s="7"/>
      <c r="K756" s="2"/>
    </row>
    <row r="757" spans="4:11" ht="15" customHeight="1" x14ac:dyDescent="0.25">
      <c r="D757" s="7"/>
      <c r="E757" s="2"/>
      <c r="F757" s="8"/>
      <c r="G757" s="2"/>
      <c r="H757" s="7"/>
      <c r="J757" s="7"/>
      <c r="K757" s="2"/>
    </row>
    <row r="758" spans="4:11" ht="15" customHeight="1" x14ac:dyDescent="0.25">
      <c r="D758" s="7"/>
      <c r="E758" s="2"/>
      <c r="F758" s="8"/>
      <c r="G758" s="2"/>
      <c r="H758" s="7"/>
      <c r="J758" s="7"/>
      <c r="K758" s="2"/>
    </row>
    <row r="759" spans="4:11" ht="15" customHeight="1" x14ac:dyDescent="0.25">
      <c r="D759" s="7"/>
      <c r="E759" s="2"/>
      <c r="F759" s="8"/>
      <c r="G759" s="2"/>
      <c r="H759" s="7"/>
      <c r="J759" s="7"/>
      <c r="K759" s="2"/>
    </row>
    <row r="760" spans="4:11" ht="15" customHeight="1" x14ac:dyDescent="0.25">
      <c r="D760" s="7"/>
      <c r="E760" s="2"/>
      <c r="F760" s="8"/>
      <c r="G760" s="2"/>
      <c r="H760" s="7"/>
      <c r="J760" s="7"/>
      <c r="K760" s="2"/>
    </row>
    <row r="761" spans="4:11" ht="15" customHeight="1" x14ac:dyDescent="0.25">
      <c r="D761" s="7"/>
      <c r="E761" s="2"/>
      <c r="F761" s="8"/>
      <c r="G761" s="2"/>
      <c r="H761" s="7"/>
      <c r="J761" s="7"/>
      <c r="K761" s="2"/>
    </row>
    <row r="762" spans="4:11" ht="15" customHeight="1" x14ac:dyDescent="0.25">
      <c r="D762" s="7"/>
      <c r="E762" s="2"/>
      <c r="F762" s="8"/>
      <c r="G762" s="2"/>
      <c r="H762" s="7"/>
      <c r="J762" s="7"/>
      <c r="K762" s="2"/>
    </row>
    <row r="763" spans="4:11" ht="15" customHeight="1" x14ac:dyDescent="0.25">
      <c r="D763" s="7"/>
      <c r="E763" s="2"/>
      <c r="F763" s="8"/>
      <c r="G763" s="2"/>
      <c r="H763" s="7"/>
      <c r="J763" s="7"/>
      <c r="K763" s="2"/>
    </row>
    <row r="764" spans="4:11" ht="15" customHeight="1" x14ac:dyDescent="0.25">
      <c r="D764" s="7"/>
      <c r="E764" s="2"/>
      <c r="F764" s="8"/>
      <c r="G764" s="2"/>
      <c r="H764" s="7"/>
      <c r="J764" s="7"/>
      <c r="K764" s="2"/>
    </row>
    <row r="765" spans="4:11" ht="15" customHeight="1" x14ac:dyDescent="0.25">
      <c r="D765" s="7"/>
      <c r="E765" s="2"/>
      <c r="F765" s="8"/>
      <c r="G765" s="2"/>
      <c r="H765" s="7"/>
      <c r="J765" s="7"/>
      <c r="K765" s="2"/>
    </row>
    <row r="766" spans="4:11" ht="15" customHeight="1" x14ac:dyDescent="0.25">
      <c r="D766" s="7"/>
      <c r="E766" s="2"/>
      <c r="F766" s="8"/>
      <c r="G766" s="2"/>
      <c r="H766" s="7"/>
      <c r="J766" s="7"/>
      <c r="K766" s="2"/>
    </row>
    <row r="767" spans="4:11" ht="15" customHeight="1" x14ac:dyDescent="0.25">
      <c r="D767" s="7"/>
      <c r="E767" s="2"/>
      <c r="F767" s="8"/>
      <c r="G767" s="2"/>
      <c r="H767" s="7"/>
      <c r="J767" s="7"/>
      <c r="K767" s="2"/>
    </row>
    <row r="768" spans="4:11" ht="15" customHeight="1" x14ac:dyDescent="0.25">
      <c r="D768" s="7"/>
      <c r="E768" s="2"/>
      <c r="F768" s="8"/>
      <c r="G768" s="2"/>
      <c r="H768" s="7"/>
      <c r="J768" s="7"/>
      <c r="K768" s="2"/>
    </row>
    <row r="769" spans="1:11" ht="15" customHeight="1" x14ac:dyDescent="0.25">
      <c r="D769" s="7"/>
      <c r="E769" s="2"/>
      <c r="F769" s="8"/>
      <c r="G769" s="2"/>
      <c r="H769" s="7"/>
      <c r="J769" s="7"/>
      <c r="K769" s="2"/>
    </row>
    <row r="770" spans="1:11" ht="15" customHeight="1" x14ac:dyDescent="0.25">
      <c r="D770" s="7"/>
      <c r="E770" s="2"/>
      <c r="F770" s="8"/>
      <c r="G770" s="2"/>
      <c r="H770" s="7"/>
      <c r="J770" s="7"/>
      <c r="K770" s="2"/>
    </row>
    <row r="771" spans="1:11" ht="15" customHeight="1" x14ac:dyDescent="0.25">
      <c r="D771" s="7"/>
      <c r="E771" s="2"/>
      <c r="F771" s="8"/>
      <c r="G771" s="2"/>
      <c r="H771" s="7"/>
      <c r="J771" s="7"/>
      <c r="K771" s="2"/>
    </row>
    <row r="772" spans="1:11" ht="15" customHeight="1" x14ac:dyDescent="0.25">
      <c r="D772" s="7"/>
      <c r="E772" s="2"/>
      <c r="F772" s="8"/>
      <c r="G772" s="2"/>
      <c r="H772" s="7"/>
      <c r="J772" s="7"/>
      <c r="K772" s="2"/>
    </row>
    <row r="773" spans="1:11" ht="15" customHeight="1" x14ac:dyDescent="0.25">
      <c r="D773" s="7"/>
      <c r="E773" s="2"/>
      <c r="F773" s="8"/>
      <c r="G773" s="2"/>
      <c r="H773" s="7"/>
      <c r="J773" s="7"/>
      <c r="K773" s="2"/>
    </row>
    <row r="774" spans="1:11" ht="15" customHeight="1" x14ac:dyDescent="0.25">
      <c r="D774" s="7"/>
      <c r="E774" s="2"/>
      <c r="F774" s="8"/>
      <c r="G774" s="2"/>
      <c r="H774" s="7"/>
      <c r="J774" s="7"/>
      <c r="K774" s="2"/>
    </row>
    <row r="775" spans="1:11" ht="15" customHeight="1" x14ac:dyDescent="0.25">
      <c r="D775" s="7"/>
      <c r="E775" s="2"/>
      <c r="F775" s="8"/>
      <c r="G775" s="2"/>
      <c r="H775" s="7"/>
      <c r="J775" s="7"/>
      <c r="K775" s="2"/>
    </row>
    <row r="776" spans="1:11" ht="15" customHeight="1" x14ac:dyDescent="0.25">
      <c r="D776" s="7"/>
      <c r="E776" s="2"/>
      <c r="F776" s="8"/>
      <c r="G776" s="2"/>
      <c r="H776" s="7"/>
      <c r="J776" s="7"/>
      <c r="K776" s="2"/>
    </row>
    <row r="777" spans="1:11" ht="15" customHeight="1" x14ac:dyDescent="0.25">
      <c r="D777" s="7"/>
      <c r="E777" s="2"/>
      <c r="F777" s="8"/>
      <c r="G777" s="2"/>
      <c r="H777" s="7"/>
      <c r="J777" s="7"/>
      <c r="K777" s="2"/>
    </row>
    <row r="778" spans="1:11" ht="15" customHeight="1" x14ac:dyDescent="0.25">
      <c r="D778" s="7"/>
      <c r="E778" s="2"/>
      <c r="F778" s="8"/>
      <c r="G778" s="2"/>
      <c r="H778" s="7"/>
      <c r="J778" s="7"/>
      <c r="K778" s="2"/>
    </row>
    <row r="779" spans="1:11" ht="15" customHeight="1" x14ac:dyDescent="0.25"/>
    <row r="780" spans="1:11" ht="15" customHeight="1" x14ac:dyDescent="0.25"/>
    <row r="781" spans="1:11" ht="15" customHeight="1" x14ac:dyDescent="0.25">
      <c r="A781" s="86">
        <v>16</v>
      </c>
      <c r="B781" s="86"/>
      <c r="C781" s="86"/>
      <c r="D781" s="86"/>
      <c r="E781" s="86"/>
      <c r="F781" s="86"/>
      <c r="G781" s="86"/>
      <c r="H781" s="86"/>
      <c r="I781" s="86"/>
      <c r="J781" s="86"/>
      <c r="K781" s="86"/>
    </row>
    <row r="782" spans="1:11" ht="15" customHeight="1" x14ac:dyDescent="0.25">
      <c r="A782" s="86" t="s">
        <v>0</v>
      </c>
      <c r="B782" s="86"/>
      <c r="C782" s="86"/>
      <c r="D782" s="86"/>
      <c r="E782" s="86"/>
      <c r="F782" s="86"/>
      <c r="G782" s="86"/>
      <c r="H782" s="86"/>
      <c r="I782" s="86"/>
      <c r="J782" s="86"/>
      <c r="K782" s="86"/>
    </row>
    <row r="783" spans="1:11" ht="15" customHeight="1" x14ac:dyDescent="0.25"/>
    <row r="784" spans="1:11" ht="15" customHeight="1" x14ac:dyDescent="0.25">
      <c r="A784" s="86" t="s">
        <v>1</v>
      </c>
      <c r="B784" s="86"/>
      <c r="C784" s="86"/>
      <c r="D784" s="86"/>
      <c r="E784" s="86"/>
      <c r="F784" s="86"/>
      <c r="G784" s="86"/>
      <c r="H784" s="86"/>
      <c r="I784" s="86"/>
      <c r="J784" s="86"/>
      <c r="K784" s="86"/>
    </row>
    <row r="785" spans="1:11" ht="15" customHeight="1" x14ac:dyDescent="0.25"/>
    <row r="786" spans="1:11" ht="15" customHeight="1" x14ac:dyDescent="0.25">
      <c r="A786" s="86" t="s">
        <v>314</v>
      </c>
      <c r="B786" s="86"/>
      <c r="C786" s="86"/>
      <c r="D786" s="86"/>
      <c r="E786" s="86"/>
      <c r="F786" s="86"/>
      <c r="G786" s="86"/>
      <c r="H786" s="86"/>
      <c r="I786" s="86"/>
      <c r="J786" s="86"/>
      <c r="K786" s="86"/>
    </row>
    <row r="787" spans="1:11" ht="15" customHeight="1" x14ac:dyDescent="0.25"/>
    <row r="788" spans="1:11" ht="15" customHeight="1" x14ac:dyDescent="0.25">
      <c r="A788" s="86" t="s">
        <v>114</v>
      </c>
      <c r="B788" s="86"/>
      <c r="C788" s="86"/>
      <c r="D788" s="86"/>
      <c r="E788" s="86"/>
      <c r="F788" s="86"/>
      <c r="G788" s="86"/>
      <c r="H788" s="86"/>
      <c r="I788" s="86"/>
      <c r="J788" s="86"/>
      <c r="K788" s="86"/>
    </row>
    <row r="789" spans="1:11" ht="15" customHeight="1" x14ac:dyDescent="0.25"/>
    <row r="790" spans="1:11" ht="15" customHeight="1" x14ac:dyDescent="0.25">
      <c r="A790" s="86" t="s">
        <v>115</v>
      </c>
      <c r="B790" s="86"/>
      <c r="C790" s="86"/>
      <c r="D790" s="86"/>
      <c r="E790" s="86"/>
      <c r="F790" s="86"/>
      <c r="G790" s="86"/>
      <c r="H790" s="86"/>
      <c r="I790" s="86"/>
      <c r="J790" s="86"/>
      <c r="K790" s="86"/>
    </row>
    <row r="791" spans="1:11" ht="15" customHeight="1" x14ac:dyDescent="0.25"/>
    <row r="792" spans="1:11" ht="15" customHeight="1" x14ac:dyDescent="0.25"/>
    <row r="793" spans="1:11" ht="15" customHeight="1" x14ac:dyDescent="0.25">
      <c r="E793" s="33">
        <v>2019</v>
      </c>
      <c r="G793" s="33">
        <v>2020</v>
      </c>
      <c r="H793" s="33"/>
      <c r="I793" s="5">
        <v>2020</v>
      </c>
      <c r="K793" s="33">
        <v>2021</v>
      </c>
    </row>
    <row r="794" spans="1:11" ht="15" customHeight="1" x14ac:dyDescent="0.25">
      <c r="E794" s="33" t="s">
        <v>86</v>
      </c>
      <c r="G794" s="33" t="s">
        <v>5</v>
      </c>
      <c r="H794" s="33"/>
      <c r="I794" s="6" t="s">
        <v>4</v>
      </c>
      <c r="J794" s="17" t="s">
        <v>5</v>
      </c>
    </row>
    <row r="795" spans="1:11" ht="15" customHeight="1" x14ac:dyDescent="0.25"/>
    <row r="796" spans="1:11" ht="15" customHeight="1" x14ac:dyDescent="0.25"/>
    <row r="797" spans="1:11" ht="15" customHeight="1" x14ac:dyDescent="0.25">
      <c r="A797" s="1" t="s">
        <v>116</v>
      </c>
    </row>
    <row r="798" spans="1:11" ht="15" customHeight="1" x14ac:dyDescent="0.25">
      <c r="B798" s="1" t="s">
        <v>316</v>
      </c>
      <c r="D798" s="7" t="s">
        <v>9</v>
      </c>
      <c r="E798" s="2">
        <v>34486</v>
      </c>
      <c r="F798" s="8" t="s">
        <v>9</v>
      </c>
      <c r="G798" s="2">
        <v>31833</v>
      </c>
      <c r="H798" s="8" t="s">
        <v>9</v>
      </c>
      <c r="J798" s="8" t="s">
        <v>9</v>
      </c>
      <c r="K798" s="2"/>
    </row>
    <row r="799" spans="1:11" ht="15" customHeight="1" x14ac:dyDescent="0.25">
      <c r="B799" s="1" t="s">
        <v>318</v>
      </c>
      <c r="E799" s="2">
        <v>240</v>
      </c>
      <c r="G799" s="2">
        <v>1600</v>
      </c>
      <c r="K799" s="2"/>
    </row>
    <row r="800" spans="1:11" ht="15" customHeight="1" x14ac:dyDescent="0.25">
      <c r="B800" s="1" t="s">
        <v>320</v>
      </c>
      <c r="E800" s="2">
        <v>1140</v>
      </c>
      <c r="G800" s="2">
        <v>1700</v>
      </c>
      <c r="K800" s="2"/>
    </row>
    <row r="801" spans="2:11" ht="15" customHeight="1" x14ac:dyDescent="0.25">
      <c r="B801" s="1" t="s">
        <v>149</v>
      </c>
      <c r="E801" s="2"/>
      <c r="G801" s="2">
        <v>400</v>
      </c>
      <c r="K801" s="2"/>
    </row>
    <row r="802" spans="2:11" ht="15" customHeight="1" x14ac:dyDescent="0.25">
      <c r="B802" s="1" t="s">
        <v>323</v>
      </c>
      <c r="E802" s="2">
        <v>718</v>
      </c>
      <c r="G802" s="2">
        <v>2000</v>
      </c>
      <c r="K802" s="2"/>
    </row>
    <row r="803" spans="2:11" ht="15" customHeight="1" x14ac:dyDescent="0.25">
      <c r="B803" s="1" t="s">
        <v>325</v>
      </c>
      <c r="E803" s="4">
        <v>5775</v>
      </c>
      <c r="G803" s="10">
        <v>6500</v>
      </c>
      <c r="I803" s="4"/>
      <c r="K803" s="10"/>
    </row>
    <row r="804" spans="2:11" ht="15" customHeight="1" x14ac:dyDescent="0.25">
      <c r="E804" s="2"/>
      <c r="G804" s="2"/>
      <c r="K804" s="2"/>
    </row>
    <row r="805" spans="2:11" ht="15" customHeight="1" thickBot="1" x14ac:dyDescent="0.3">
      <c r="B805" s="1" t="s">
        <v>326</v>
      </c>
      <c r="D805" s="7" t="s">
        <v>9</v>
      </c>
      <c r="E805" s="3">
        <f>SUM(E798:E804)</f>
        <v>42359</v>
      </c>
      <c r="F805" s="8" t="s">
        <v>9</v>
      </c>
      <c r="G805" s="14">
        <f>SUM(G798:G804)</f>
        <v>44033</v>
      </c>
      <c r="H805" s="8" t="s">
        <v>9</v>
      </c>
      <c r="I805" s="3">
        <f>SUM(I798:I803)</f>
        <v>0</v>
      </c>
      <c r="J805" s="8" t="s">
        <v>9</v>
      </c>
      <c r="K805" s="14">
        <f>SUM(K798:K804)</f>
        <v>0</v>
      </c>
    </row>
    <row r="806" spans="2:11" ht="15" customHeight="1" thickTop="1" x14ac:dyDescent="0.25">
      <c r="D806" s="7"/>
      <c r="E806" s="2"/>
      <c r="F806" s="8"/>
      <c r="G806" s="2"/>
      <c r="H806" s="8"/>
      <c r="J806" s="8"/>
      <c r="K806" s="2"/>
    </row>
    <row r="807" spans="2:11" ht="15" customHeight="1" x14ac:dyDescent="0.25">
      <c r="D807" s="7"/>
      <c r="E807" s="2"/>
      <c r="F807" s="8"/>
      <c r="G807" s="2"/>
      <c r="H807" s="8"/>
      <c r="J807" s="8"/>
      <c r="K807" s="2"/>
    </row>
    <row r="808" spans="2:11" ht="15" customHeight="1" x14ac:dyDescent="0.25">
      <c r="D808" s="7"/>
      <c r="E808" s="2"/>
      <c r="F808" s="8"/>
      <c r="G808" s="2"/>
      <c r="H808" s="8"/>
      <c r="J808" s="8"/>
      <c r="K808" s="2"/>
    </row>
    <row r="809" spans="2:11" ht="15" customHeight="1" x14ac:dyDescent="0.25">
      <c r="D809" s="7"/>
      <c r="E809" s="2"/>
      <c r="F809" s="8"/>
      <c r="G809" s="2"/>
      <c r="H809" s="8"/>
      <c r="J809" s="8"/>
      <c r="K809" s="2"/>
    </row>
    <row r="810" spans="2:11" ht="15" customHeight="1" x14ac:dyDescent="0.25">
      <c r="D810" s="7"/>
      <c r="E810" s="2"/>
      <c r="F810" s="8"/>
      <c r="G810" s="2"/>
      <c r="H810" s="8"/>
      <c r="J810" s="8"/>
      <c r="K810" s="2"/>
    </row>
    <row r="811" spans="2:11" ht="15" customHeight="1" x14ac:dyDescent="0.25">
      <c r="D811" s="7"/>
      <c r="E811" s="2"/>
      <c r="F811" s="8"/>
      <c r="G811" s="2"/>
      <c r="H811" s="8"/>
      <c r="J811" s="8"/>
      <c r="K811" s="2"/>
    </row>
    <row r="812" spans="2:11" ht="15" customHeight="1" x14ac:dyDescent="0.25">
      <c r="D812" s="7"/>
      <c r="E812" s="2"/>
      <c r="F812" s="8"/>
      <c r="G812" s="2"/>
      <c r="H812" s="8"/>
      <c r="J812" s="8"/>
      <c r="K812" s="2"/>
    </row>
    <row r="813" spans="2:11" ht="15" customHeight="1" x14ac:dyDescent="0.25">
      <c r="D813" s="7"/>
      <c r="E813" s="2"/>
      <c r="F813" s="8"/>
      <c r="G813" s="2"/>
      <c r="H813" s="8"/>
      <c r="J813" s="8"/>
      <c r="K813" s="2"/>
    </row>
    <row r="814" spans="2:11" ht="15" customHeight="1" x14ac:dyDescent="0.25">
      <c r="D814" s="7"/>
      <c r="E814" s="2"/>
      <c r="F814" s="8"/>
      <c r="G814" s="2"/>
      <c r="H814" s="8"/>
      <c r="J814" s="8"/>
      <c r="K814" s="2"/>
    </row>
    <row r="815" spans="2:11" ht="15" customHeight="1" x14ac:dyDescent="0.25">
      <c r="D815" s="7"/>
      <c r="E815" s="2"/>
      <c r="F815" s="8"/>
      <c r="G815" s="2"/>
      <c r="H815" s="8"/>
      <c r="J815" s="8"/>
      <c r="K815" s="2"/>
    </row>
    <row r="816" spans="2:11" ht="15" customHeight="1" x14ac:dyDescent="0.25">
      <c r="D816" s="7"/>
      <c r="E816" s="2"/>
      <c r="F816" s="8"/>
      <c r="G816" s="2"/>
      <c r="H816" s="8"/>
      <c r="J816" s="8"/>
      <c r="K816" s="2"/>
    </row>
    <row r="817" spans="4:11" ht="15" customHeight="1" x14ac:dyDescent="0.25">
      <c r="D817" s="7"/>
      <c r="E817" s="2"/>
      <c r="F817" s="8"/>
      <c r="G817" s="2"/>
      <c r="H817" s="8"/>
      <c r="J817" s="8"/>
      <c r="K817" s="2"/>
    </row>
    <row r="818" spans="4:11" ht="15" customHeight="1" x14ac:dyDescent="0.25">
      <c r="D818" s="7"/>
      <c r="E818" s="2"/>
      <c r="F818" s="8"/>
      <c r="G818" s="2"/>
      <c r="H818" s="8"/>
      <c r="J818" s="8"/>
      <c r="K818" s="2"/>
    </row>
    <row r="819" spans="4:11" ht="15" customHeight="1" x14ac:dyDescent="0.25">
      <c r="D819" s="7"/>
      <c r="E819" s="2"/>
      <c r="F819" s="8"/>
      <c r="G819" s="2"/>
      <c r="H819" s="8"/>
      <c r="J819" s="8"/>
      <c r="K819" s="2"/>
    </row>
    <row r="820" spans="4:11" ht="15" customHeight="1" x14ac:dyDescent="0.25">
      <c r="D820" s="7"/>
      <c r="E820" s="2"/>
      <c r="F820" s="8"/>
      <c r="G820" s="2"/>
      <c r="H820" s="8"/>
      <c r="J820" s="8"/>
      <c r="K820" s="2"/>
    </row>
    <row r="821" spans="4:11" ht="15" customHeight="1" x14ac:dyDescent="0.25">
      <c r="D821" s="7"/>
      <c r="E821" s="2"/>
      <c r="F821" s="8"/>
      <c r="G821" s="2"/>
      <c r="H821" s="8"/>
      <c r="J821" s="8"/>
      <c r="K821" s="2"/>
    </row>
    <row r="822" spans="4:11" ht="15" customHeight="1" x14ac:dyDescent="0.25">
      <c r="D822" s="7"/>
      <c r="E822" s="2"/>
      <c r="F822" s="8"/>
      <c r="G822" s="2"/>
      <c r="H822" s="8"/>
      <c r="J822" s="8"/>
      <c r="K822" s="2"/>
    </row>
    <row r="823" spans="4:11" ht="15" customHeight="1" x14ac:dyDescent="0.25">
      <c r="D823" s="7"/>
      <c r="E823" s="2"/>
      <c r="F823" s="8"/>
      <c r="G823" s="2"/>
      <c r="H823" s="8"/>
      <c r="J823" s="8"/>
      <c r="K823" s="2"/>
    </row>
    <row r="824" spans="4:11" ht="15" customHeight="1" x14ac:dyDescent="0.25">
      <c r="D824" s="7"/>
      <c r="E824" s="2"/>
      <c r="F824" s="8"/>
      <c r="G824" s="2"/>
      <c r="H824" s="8"/>
      <c r="J824" s="8"/>
      <c r="K824" s="2"/>
    </row>
    <row r="825" spans="4:11" ht="15" customHeight="1" x14ac:dyDescent="0.25">
      <c r="D825" s="7"/>
      <c r="E825" s="2"/>
      <c r="F825" s="8"/>
      <c r="G825" s="2"/>
      <c r="H825" s="8"/>
      <c r="J825" s="8"/>
      <c r="K825" s="2"/>
    </row>
    <row r="826" spans="4:11" ht="15" customHeight="1" x14ac:dyDescent="0.25">
      <c r="D826" s="7"/>
      <c r="E826" s="2"/>
      <c r="F826" s="8"/>
      <c r="G826" s="2"/>
      <c r="H826" s="8"/>
      <c r="J826" s="8"/>
      <c r="K826" s="2"/>
    </row>
    <row r="827" spans="4:11" ht="15" customHeight="1" x14ac:dyDescent="0.25">
      <c r="D827" s="7"/>
      <c r="E827" s="2"/>
      <c r="F827" s="8"/>
      <c r="G827" s="2"/>
      <c r="H827" s="8"/>
      <c r="J827" s="8"/>
      <c r="K827" s="2"/>
    </row>
    <row r="828" spans="4:11" ht="15" customHeight="1" x14ac:dyDescent="0.25">
      <c r="D828" s="7"/>
      <c r="E828" s="2"/>
      <c r="F828" s="8"/>
      <c r="G828" s="2"/>
      <c r="H828" s="8"/>
      <c r="J828" s="8"/>
      <c r="K828" s="2"/>
    </row>
    <row r="829" spans="4:11" ht="15" customHeight="1" x14ac:dyDescent="0.25">
      <c r="D829" s="7"/>
      <c r="E829" s="2"/>
      <c r="F829" s="8"/>
      <c r="G829" s="2"/>
      <c r="H829" s="8"/>
      <c r="J829" s="8"/>
      <c r="K829" s="2"/>
    </row>
    <row r="830" spans="4:11" ht="15" customHeight="1" x14ac:dyDescent="0.25">
      <c r="D830" s="7"/>
      <c r="E830" s="2"/>
      <c r="F830" s="8"/>
      <c r="G830" s="2"/>
      <c r="H830" s="8"/>
      <c r="J830" s="8"/>
      <c r="K830" s="2"/>
    </row>
    <row r="831" spans="4:11" ht="15" customHeight="1" x14ac:dyDescent="0.25">
      <c r="D831" s="7"/>
      <c r="E831" s="2"/>
      <c r="F831" s="8"/>
      <c r="G831" s="2"/>
      <c r="H831" s="8"/>
      <c r="J831" s="8"/>
      <c r="K831" s="2"/>
    </row>
    <row r="832" spans="4:11" ht="15" customHeight="1" x14ac:dyDescent="0.25">
      <c r="D832" s="7"/>
      <c r="E832" s="2"/>
      <c r="F832" s="8"/>
      <c r="G832" s="2"/>
      <c r="H832" s="8"/>
      <c r="J832" s="8"/>
      <c r="K832" s="2"/>
    </row>
    <row r="833" spans="1:11" ht="15" customHeight="1" x14ac:dyDescent="0.25">
      <c r="D833" s="7"/>
      <c r="E833" s="2"/>
      <c r="F833" s="8"/>
      <c r="G833" s="2"/>
      <c r="H833" s="8"/>
      <c r="J833" s="8"/>
      <c r="K833" s="2"/>
    </row>
    <row r="834" spans="1:11" ht="15" customHeight="1" x14ac:dyDescent="0.25">
      <c r="D834" s="7"/>
      <c r="E834" s="2"/>
      <c r="F834" s="8"/>
      <c r="G834" s="2"/>
      <c r="H834" s="8"/>
      <c r="J834" s="8"/>
      <c r="K834" s="2"/>
    </row>
    <row r="835" spans="1:11" ht="15" customHeight="1" x14ac:dyDescent="0.25">
      <c r="D835" s="7"/>
      <c r="E835" s="2"/>
      <c r="F835" s="8"/>
      <c r="G835" s="2"/>
      <c r="H835" s="8"/>
      <c r="J835" s="8"/>
      <c r="K835" s="2"/>
    </row>
    <row r="836" spans="1:11" ht="15" customHeight="1" x14ac:dyDescent="0.25">
      <c r="D836" s="7"/>
      <c r="E836" s="2"/>
      <c r="F836" s="8"/>
      <c r="G836" s="2"/>
      <c r="H836" s="8"/>
      <c r="J836" s="8"/>
      <c r="K836" s="2"/>
    </row>
    <row r="837" spans="1:11" ht="15" customHeight="1" x14ac:dyDescent="0.25">
      <c r="A837" s="86">
        <v>17</v>
      </c>
      <c r="B837" s="86"/>
      <c r="C837" s="86"/>
      <c r="D837" s="86"/>
      <c r="E837" s="86"/>
      <c r="F837" s="86"/>
      <c r="G837" s="86"/>
      <c r="H837" s="86"/>
      <c r="I837" s="86"/>
      <c r="J837" s="86"/>
      <c r="K837" s="86"/>
    </row>
    <row r="838" spans="1:11" ht="15" customHeight="1" x14ac:dyDescent="0.25">
      <c r="A838" s="86" t="s">
        <v>0</v>
      </c>
      <c r="B838" s="86"/>
      <c r="C838" s="86"/>
      <c r="D838" s="86"/>
      <c r="E838" s="86"/>
      <c r="F838" s="86"/>
      <c r="G838" s="86"/>
      <c r="H838" s="86"/>
      <c r="I838" s="86"/>
      <c r="J838" s="86"/>
      <c r="K838" s="86"/>
    </row>
    <row r="839" spans="1:11" ht="15" customHeight="1" x14ac:dyDescent="0.25"/>
    <row r="840" spans="1:11" ht="15" customHeight="1" x14ac:dyDescent="0.25">
      <c r="A840" s="86" t="s">
        <v>1</v>
      </c>
      <c r="B840" s="86"/>
      <c r="C840" s="86"/>
      <c r="D840" s="86"/>
      <c r="E840" s="86"/>
      <c r="F840" s="86"/>
      <c r="G840" s="86"/>
      <c r="H840" s="86"/>
      <c r="I840" s="86"/>
      <c r="J840" s="86"/>
      <c r="K840" s="86"/>
    </row>
    <row r="841" spans="1:11" ht="15" customHeight="1" x14ac:dyDescent="0.25"/>
    <row r="842" spans="1:11" ht="15" customHeight="1" x14ac:dyDescent="0.25">
      <c r="A842" s="86" t="s">
        <v>327</v>
      </c>
      <c r="B842" s="86"/>
      <c r="C842" s="86"/>
      <c r="D842" s="86"/>
      <c r="E842" s="86"/>
      <c r="F842" s="86"/>
      <c r="G842" s="86"/>
      <c r="H842" s="86"/>
      <c r="I842" s="86"/>
      <c r="J842" s="86"/>
      <c r="K842" s="86"/>
    </row>
    <row r="843" spans="1:11" ht="15" customHeight="1" x14ac:dyDescent="0.25"/>
    <row r="844" spans="1:11" ht="15" customHeight="1" x14ac:dyDescent="0.25">
      <c r="A844" s="86" t="s">
        <v>114</v>
      </c>
      <c r="B844" s="86"/>
      <c r="C844" s="86"/>
      <c r="D844" s="86"/>
      <c r="E844" s="86"/>
      <c r="F844" s="86"/>
      <c r="G844" s="86"/>
      <c r="H844" s="86"/>
      <c r="I844" s="86"/>
      <c r="J844" s="86"/>
      <c r="K844" s="86"/>
    </row>
    <row r="845" spans="1:11" ht="15" customHeight="1" x14ac:dyDescent="0.25"/>
    <row r="846" spans="1:11" ht="15" customHeight="1" x14ac:dyDescent="0.25">
      <c r="A846" s="86" t="s">
        <v>115</v>
      </c>
      <c r="B846" s="86"/>
      <c r="C846" s="86"/>
      <c r="D846" s="86"/>
      <c r="E846" s="86"/>
      <c r="F846" s="86"/>
      <c r="G846" s="86"/>
      <c r="H846" s="86"/>
      <c r="I846" s="86"/>
      <c r="J846" s="86"/>
      <c r="K846" s="86"/>
    </row>
    <row r="847" spans="1:11" ht="15" customHeight="1" x14ac:dyDescent="0.25"/>
    <row r="848" spans="1:11" ht="15" customHeight="1" x14ac:dyDescent="0.25"/>
    <row r="849" spans="1:11" ht="15" customHeight="1" x14ac:dyDescent="0.25">
      <c r="E849" s="33">
        <v>2019</v>
      </c>
      <c r="G849" s="33">
        <v>2020</v>
      </c>
      <c r="H849" s="33"/>
      <c r="I849" s="5">
        <v>2020</v>
      </c>
      <c r="K849" s="33">
        <v>2021</v>
      </c>
    </row>
    <row r="850" spans="1:11" ht="15" customHeight="1" x14ac:dyDescent="0.25">
      <c r="E850" s="33" t="s">
        <v>86</v>
      </c>
      <c r="G850" s="33" t="s">
        <v>5</v>
      </c>
      <c r="H850" s="33"/>
      <c r="I850" s="6" t="s">
        <v>4</v>
      </c>
      <c r="J850" s="86" t="s">
        <v>5</v>
      </c>
      <c r="K850" s="86"/>
    </row>
    <row r="851" spans="1:11" ht="15" customHeight="1" x14ac:dyDescent="0.25"/>
    <row r="852" spans="1:11" ht="15" customHeight="1" x14ac:dyDescent="0.25"/>
    <row r="853" spans="1:11" ht="15" customHeight="1" x14ac:dyDescent="0.25">
      <c r="A853" s="1" t="s">
        <v>116</v>
      </c>
    </row>
    <row r="854" spans="1:11" ht="15" customHeight="1" x14ac:dyDescent="0.25">
      <c r="B854" s="1" t="s">
        <v>316</v>
      </c>
      <c r="D854" s="7" t="s">
        <v>9</v>
      </c>
      <c r="E854" s="2">
        <v>20452</v>
      </c>
      <c r="F854" s="8" t="s">
        <v>9</v>
      </c>
      <c r="G854" s="2">
        <v>21451</v>
      </c>
      <c r="H854" s="8" t="s">
        <v>9</v>
      </c>
      <c r="J854" s="8" t="s">
        <v>9</v>
      </c>
      <c r="K854" s="2"/>
    </row>
    <row r="855" spans="1:11" ht="15" customHeight="1" x14ac:dyDescent="0.25">
      <c r="B855" s="1" t="s">
        <v>330</v>
      </c>
      <c r="E855" s="2">
        <v>484</v>
      </c>
      <c r="F855" s="2"/>
      <c r="G855" s="2">
        <v>1000</v>
      </c>
      <c r="H855" s="2"/>
      <c r="J855" s="2"/>
      <c r="K855" s="2"/>
    </row>
    <row r="856" spans="1:11" ht="15" customHeight="1" x14ac:dyDescent="0.25">
      <c r="B856" s="1" t="s">
        <v>332</v>
      </c>
      <c r="E856" s="2"/>
      <c r="G856" s="2">
        <v>225</v>
      </c>
      <c r="K856" s="2"/>
    </row>
    <row r="857" spans="1:11" ht="15" customHeight="1" x14ac:dyDescent="0.25">
      <c r="B857" s="1" t="s">
        <v>325</v>
      </c>
      <c r="E857" s="2">
        <v>192</v>
      </c>
      <c r="G857" s="2">
        <v>500</v>
      </c>
      <c r="K857" s="2"/>
    </row>
    <row r="858" spans="1:11" ht="15" customHeight="1" x14ac:dyDescent="0.25">
      <c r="B858" s="1" t="s">
        <v>335</v>
      </c>
      <c r="E858" s="2">
        <v>4000</v>
      </c>
      <c r="G858" s="2">
        <v>4000</v>
      </c>
      <c r="K858" s="2"/>
    </row>
    <row r="859" spans="1:11" ht="15" customHeight="1" x14ac:dyDescent="0.25">
      <c r="B859" s="1" t="s">
        <v>156</v>
      </c>
      <c r="E859" s="2">
        <v>722</v>
      </c>
      <c r="G859" s="2">
        <v>750</v>
      </c>
      <c r="K859" s="2"/>
    </row>
    <row r="860" spans="1:11" ht="15" customHeight="1" x14ac:dyDescent="0.25">
      <c r="B860" s="1" t="s">
        <v>338</v>
      </c>
      <c r="E860" s="2">
        <v>550</v>
      </c>
      <c r="G860" s="2">
        <v>750</v>
      </c>
      <c r="K860" s="2"/>
    </row>
    <row r="861" spans="1:11" ht="15" customHeight="1" x14ac:dyDescent="0.25">
      <c r="B861" s="1" t="s">
        <v>340</v>
      </c>
      <c r="E861" s="2">
        <v>1194</v>
      </c>
      <c r="G861" s="2">
        <v>750</v>
      </c>
      <c r="K861" s="2"/>
    </row>
    <row r="862" spans="1:11" ht="15" customHeight="1" x14ac:dyDescent="0.25">
      <c r="B862" s="1" t="s">
        <v>342</v>
      </c>
      <c r="E862" s="2">
        <v>444</v>
      </c>
      <c r="G862" s="2">
        <v>1000</v>
      </c>
      <c r="K862" s="2"/>
    </row>
    <row r="863" spans="1:11" ht="15" customHeight="1" x14ac:dyDescent="0.25">
      <c r="B863" s="1" t="s">
        <v>344</v>
      </c>
      <c r="E863" s="2">
        <v>479</v>
      </c>
      <c r="G863" s="2">
        <v>500</v>
      </c>
      <c r="K863" s="2"/>
    </row>
    <row r="864" spans="1:11" ht="15" customHeight="1" x14ac:dyDescent="0.25">
      <c r="B864" s="1" t="s">
        <v>346</v>
      </c>
      <c r="E864" s="2">
        <v>2250</v>
      </c>
      <c r="G864" s="2">
        <v>2000</v>
      </c>
      <c r="K864" s="2"/>
    </row>
    <row r="865" spans="2:11" ht="15" customHeight="1" x14ac:dyDescent="0.25">
      <c r="B865" s="1" t="s">
        <v>347</v>
      </c>
      <c r="E865" s="2">
        <v>2932</v>
      </c>
      <c r="G865" s="2"/>
      <c r="K865" s="2"/>
    </row>
    <row r="866" spans="2:11" ht="15" customHeight="1" x14ac:dyDescent="0.25">
      <c r="B866" s="1" t="s">
        <v>349</v>
      </c>
      <c r="E866" s="2">
        <v>100</v>
      </c>
      <c r="G866" s="2">
        <v>2000</v>
      </c>
      <c r="K866" s="2"/>
    </row>
    <row r="867" spans="2:11" ht="15" customHeight="1" x14ac:dyDescent="0.25">
      <c r="B867" s="1" t="s">
        <v>94</v>
      </c>
      <c r="E867" s="2"/>
      <c r="G867" s="2">
        <v>1500</v>
      </c>
      <c r="K867" s="2"/>
    </row>
    <row r="868" spans="2:11" ht="15" customHeight="1" x14ac:dyDescent="0.25">
      <c r="B868" s="1" t="s">
        <v>352</v>
      </c>
      <c r="E868" s="2">
        <v>230</v>
      </c>
      <c r="G868" s="2">
        <v>750</v>
      </c>
      <c r="K868" s="2"/>
    </row>
    <row r="869" spans="2:11" ht="15" customHeight="1" x14ac:dyDescent="0.25">
      <c r="B869" s="1" t="s">
        <v>353</v>
      </c>
      <c r="E869" s="2"/>
      <c r="G869" s="2">
        <v>1750</v>
      </c>
      <c r="K869" s="2"/>
    </row>
    <row r="870" spans="2:11" ht="15" customHeight="1" x14ac:dyDescent="0.25">
      <c r="B870" s="1" t="s">
        <v>355</v>
      </c>
      <c r="E870" s="2"/>
      <c r="G870" s="2">
        <v>1500</v>
      </c>
      <c r="K870" s="2"/>
    </row>
    <row r="871" spans="2:11" ht="15" customHeight="1" x14ac:dyDescent="0.25">
      <c r="B871" s="1" t="s">
        <v>357</v>
      </c>
      <c r="E871" s="2"/>
      <c r="G871" s="2">
        <v>500</v>
      </c>
      <c r="K871" s="2"/>
    </row>
    <row r="872" spans="2:11" ht="15" customHeight="1" x14ac:dyDescent="0.25">
      <c r="B872" s="1" t="s">
        <v>150</v>
      </c>
      <c r="E872" s="2">
        <v>2015</v>
      </c>
      <c r="G872" s="2">
        <v>3000</v>
      </c>
      <c r="K872" s="2"/>
    </row>
    <row r="873" spans="2:11" ht="15" customHeight="1" x14ac:dyDescent="0.25">
      <c r="B873" s="1" t="s">
        <v>94</v>
      </c>
      <c r="E873" s="10">
        <v>4797</v>
      </c>
      <c r="G873" s="10"/>
      <c r="I873" s="10"/>
      <c r="K873" s="10"/>
    </row>
    <row r="874" spans="2:11" ht="15" customHeight="1" x14ac:dyDescent="0.25">
      <c r="E874" s="2"/>
      <c r="G874" s="11"/>
      <c r="K874" s="2"/>
    </row>
    <row r="875" spans="2:11" ht="15" customHeight="1" thickBot="1" x14ac:dyDescent="0.3">
      <c r="B875" s="1" t="s">
        <v>359</v>
      </c>
      <c r="D875" s="7" t="s">
        <v>9</v>
      </c>
      <c r="E875" s="3">
        <f>SUM(E854:E873)</f>
        <v>40841</v>
      </c>
      <c r="F875" s="8" t="s">
        <v>9</v>
      </c>
      <c r="G875" s="13">
        <f>SUM(G854:G874)</f>
        <v>43926</v>
      </c>
      <c r="H875" s="8" t="s">
        <v>9</v>
      </c>
      <c r="I875" s="3">
        <f>SUM(I854:I873)</f>
        <v>0</v>
      </c>
      <c r="J875" s="8" t="s">
        <v>9</v>
      </c>
      <c r="K875" s="14">
        <f>SUM(K854:K874)</f>
        <v>0</v>
      </c>
    </row>
    <row r="876" spans="2:11" ht="15" customHeight="1" thickTop="1" x14ac:dyDescent="0.25">
      <c r="D876" s="7"/>
      <c r="E876" s="2"/>
      <c r="F876" s="8"/>
      <c r="G876" s="2"/>
      <c r="H876" s="8"/>
      <c r="J876" s="8"/>
      <c r="K876" s="2"/>
    </row>
    <row r="877" spans="2:11" ht="15" customHeight="1" x14ac:dyDescent="0.25">
      <c r="D877" s="7"/>
      <c r="E877" s="2"/>
      <c r="F877" s="8"/>
      <c r="G877" s="2"/>
      <c r="H877" s="8"/>
      <c r="J877" s="8"/>
      <c r="K877" s="2"/>
    </row>
    <row r="878" spans="2:11" ht="15" customHeight="1" x14ac:dyDescent="0.25">
      <c r="D878" s="7"/>
      <c r="E878" s="2"/>
      <c r="F878" s="8"/>
      <c r="G878" s="2"/>
      <c r="H878" s="8"/>
      <c r="J878" s="8"/>
      <c r="K878" s="2"/>
    </row>
    <row r="879" spans="2:11" ht="10.5" customHeight="1" x14ac:dyDescent="0.25">
      <c r="D879" s="7"/>
      <c r="E879" s="2"/>
      <c r="F879" s="8"/>
      <c r="G879" s="2"/>
      <c r="H879" s="8"/>
      <c r="J879" s="8"/>
      <c r="K879" s="2"/>
    </row>
    <row r="880" spans="2:11" ht="10.5" customHeight="1" x14ac:dyDescent="0.25">
      <c r="D880" s="7"/>
      <c r="E880" s="2"/>
      <c r="F880" s="8"/>
      <c r="G880" s="2"/>
      <c r="H880" s="8"/>
      <c r="J880" s="8"/>
      <c r="K880" s="2"/>
    </row>
    <row r="881" spans="1:11" ht="10.5" customHeight="1" x14ac:dyDescent="0.25">
      <c r="D881" s="7"/>
      <c r="E881" s="2"/>
      <c r="F881" s="8"/>
      <c r="G881" s="2"/>
      <c r="H881" s="8"/>
      <c r="J881" s="8"/>
      <c r="K881" s="2"/>
    </row>
    <row r="882" spans="1:11" ht="15" customHeight="1" x14ac:dyDescent="0.25">
      <c r="D882" s="7"/>
      <c r="E882" s="2"/>
      <c r="F882" s="8"/>
      <c r="G882" s="2"/>
      <c r="H882" s="8"/>
      <c r="J882" s="8"/>
      <c r="K882" s="2"/>
    </row>
    <row r="883" spans="1:11" ht="15" customHeight="1" x14ac:dyDescent="0.25">
      <c r="D883" s="7"/>
      <c r="E883" s="2"/>
      <c r="F883" s="8"/>
      <c r="G883" s="2"/>
      <c r="H883" s="8"/>
      <c r="J883" s="8"/>
      <c r="K883" s="2"/>
    </row>
    <row r="884" spans="1:11" ht="15" customHeight="1" x14ac:dyDescent="0.25">
      <c r="D884" s="7"/>
      <c r="E884" s="2"/>
      <c r="F884" s="8"/>
      <c r="G884" s="2"/>
      <c r="H884" s="8"/>
      <c r="J884" s="8"/>
      <c r="K884" s="2"/>
    </row>
    <row r="885" spans="1:11" ht="15" customHeight="1" x14ac:dyDescent="0.25">
      <c r="D885" s="7"/>
      <c r="E885" s="2"/>
      <c r="F885" s="8"/>
      <c r="G885" s="2"/>
      <c r="H885" s="8"/>
      <c r="J885" s="8"/>
      <c r="K885" s="2"/>
    </row>
    <row r="886" spans="1:11" ht="15" customHeight="1" x14ac:dyDescent="0.25">
      <c r="D886" s="7"/>
      <c r="E886" s="2"/>
      <c r="F886" s="8"/>
      <c r="G886" s="2"/>
      <c r="H886" s="8"/>
      <c r="J886" s="8"/>
      <c r="K886" s="2"/>
    </row>
    <row r="887" spans="1:11" ht="15" customHeight="1" x14ac:dyDescent="0.25">
      <c r="D887" s="7"/>
      <c r="E887" s="2"/>
      <c r="F887" s="8"/>
      <c r="G887" s="2"/>
      <c r="H887" s="8"/>
      <c r="J887" s="8"/>
      <c r="K887" s="2"/>
    </row>
    <row r="888" spans="1:11" ht="15" customHeight="1" x14ac:dyDescent="0.25">
      <c r="D888" s="7"/>
      <c r="E888" s="2"/>
      <c r="F888" s="8"/>
      <c r="G888" s="2"/>
      <c r="H888" s="8"/>
      <c r="J888" s="8"/>
      <c r="K888" s="2"/>
    </row>
    <row r="889" spans="1:11" ht="15" customHeight="1" x14ac:dyDescent="0.25">
      <c r="D889" s="7"/>
      <c r="E889" s="2"/>
      <c r="F889" s="8"/>
      <c r="G889" s="2"/>
      <c r="H889" s="8"/>
      <c r="J889" s="8"/>
      <c r="K889" s="2"/>
    </row>
    <row r="890" spans="1:11" ht="15" customHeight="1" x14ac:dyDescent="0.25">
      <c r="D890" s="7"/>
      <c r="E890" s="2"/>
      <c r="F890" s="8"/>
      <c r="G890" s="2"/>
      <c r="H890" s="8"/>
      <c r="J890" s="8"/>
      <c r="K890" s="2"/>
    </row>
    <row r="891" spans="1:11" ht="15" customHeight="1" x14ac:dyDescent="0.25">
      <c r="D891" s="7"/>
      <c r="E891" s="2"/>
      <c r="F891" s="8"/>
      <c r="G891" s="2"/>
      <c r="H891" s="8"/>
      <c r="J891" s="8"/>
      <c r="K891" s="2"/>
    </row>
    <row r="892" spans="1:11" ht="15" customHeight="1" x14ac:dyDescent="0.25">
      <c r="D892" s="7"/>
      <c r="E892" s="2"/>
      <c r="F892" s="8"/>
      <c r="G892" s="2"/>
      <c r="H892" s="8"/>
      <c r="J892" s="8"/>
      <c r="K892" s="2"/>
    </row>
    <row r="893" spans="1:11" ht="15" customHeight="1" x14ac:dyDescent="0.25">
      <c r="D893" s="7"/>
      <c r="E893" s="2"/>
      <c r="F893" s="8"/>
      <c r="G893" s="2"/>
      <c r="H893" s="8"/>
      <c r="J893" s="8"/>
      <c r="K893" s="2"/>
    </row>
    <row r="894" spans="1:11" ht="15" customHeight="1" x14ac:dyDescent="0.25">
      <c r="A894" s="86">
        <v>18</v>
      </c>
      <c r="B894" s="86"/>
      <c r="C894" s="86"/>
      <c r="D894" s="86"/>
      <c r="E894" s="86"/>
      <c r="F894" s="86"/>
      <c r="G894" s="86"/>
      <c r="H894" s="86"/>
      <c r="I894" s="86"/>
      <c r="J894" s="86"/>
      <c r="K894" s="86"/>
    </row>
    <row r="895" spans="1:11" ht="15" customHeight="1" x14ac:dyDescent="0.25">
      <c r="A895" s="86" t="s">
        <v>0</v>
      </c>
      <c r="B895" s="86"/>
      <c r="C895" s="86"/>
      <c r="D895" s="86"/>
      <c r="E895" s="86"/>
      <c r="F895" s="86"/>
      <c r="G895" s="86"/>
      <c r="H895" s="86"/>
      <c r="I895" s="86"/>
      <c r="J895" s="86"/>
      <c r="K895" s="86"/>
    </row>
    <row r="896" spans="1:11" ht="15" customHeight="1" x14ac:dyDescent="0.25"/>
    <row r="897" spans="1:11" ht="15" customHeight="1" x14ac:dyDescent="0.25">
      <c r="A897" s="86" t="s">
        <v>1</v>
      </c>
      <c r="B897" s="86"/>
      <c r="C897" s="86"/>
      <c r="D897" s="86"/>
      <c r="E897" s="86"/>
      <c r="F897" s="86"/>
      <c r="G897" s="86"/>
      <c r="H897" s="86"/>
      <c r="I897" s="86"/>
      <c r="J897" s="86"/>
      <c r="K897" s="86"/>
    </row>
    <row r="898" spans="1:11" ht="15" customHeight="1" x14ac:dyDescent="0.25"/>
    <row r="899" spans="1:11" ht="15" customHeight="1" x14ac:dyDescent="0.25">
      <c r="A899" s="86" t="s">
        <v>360</v>
      </c>
      <c r="B899" s="86"/>
      <c r="C899" s="86"/>
      <c r="D899" s="86"/>
      <c r="E899" s="86"/>
      <c r="F899" s="86"/>
      <c r="G899" s="86"/>
      <c r="H899" s="86"/>
      <c r="I899" s="86"/>
      <c r="J899" s="86"/>
      <c r="K899" s="86"/>
    </row>
    <row r="900" spans="1:11" ht="15" customHeight="1" x14ac:dyDescent="0.25"/>
    <row r="901" spans="1:11" ht="15" customHeight="1" x14ac:dyDescent="0.25">
      <c r="A901" s="86" t="s">
        <v>114</v>
      </c>
      <c r="B901" s="86"/>
      <c r="C901" s="86"/>
      <c r="D901" s="86"/>
      <c r="E901" s="86"/>
      <c r="F901" s="86"/>
      <c r="G901" s="86"/>
      <c r="H901" s="86"/>
      <c r="I901" s="86"/>
      <c r="J901" s="86"/>
      <c r="K901" s="86"/>
    </row>
    <row r="902" spans="1:11" ht="15" customHeight="1" x14ac:dyDescent="0.25"/>
    <row r="903" spans="1:11" ht="15" customHeight="1" x14ac:dyDescent="0.25">
      <c r="A903" s="86" t="s">
        <v>115</v>
      </c>
      <c r="B903" s="86"/>
      <c r="C903" s="86"/>
      <c r="D903" s="86"/>
      <c r="E903" s="86"/>
      <c r="F903" s="86"/>
      <c r="G903" s="86"/>
      <c r="H903" s="86"/>
      <c r="I903" s="86"/>
      <c r="J903" s="86"/>
      <c r="K903" s="86"/>
    </row>
    <row r="904" spans="1:11" ht="15" customHeight="1" x14ac:dyDescent="0.25"/>
    <row r="905" spans="1:11" ht="15" customHeight="1" x14ac:dyDescent="0.25"/>
    <row r="906" spans="1:11" ht="15" customHeight="1" x14ac:dyDescent="0.25">
      <c r="E906" s="33">
        <v>2019</v>
      </c>
      <c r="G906" s="33">
        <v>2020</v>
      </c>
      <c r="H906" s="33"/>
      <c r="I906" s="5">
        <v>2020</v>
      </c>
      <c r="K906" s="33">
        <v>2021</v>
      </c>
    </row>
    <row r="907" spans="1:11" ht="15" customHeight="1" x14ac:dyDescent="0.25">
      <c r="E907" s="33" t="s">
        <v>86</v>
      </c>
      <c r="G907" s="33" t="s">
        <v>5</v>
      </c>
      <c r="H907" s="33"/>
      <c r="I907" s="6" t="s">
        <v>4</v>
      </c>
      <c r="J907" s="17" t="s">
        <v>5</v>
      </c>
    </row>
    <row r="908" spans="1:11" ht="15" customHeight="1" x14ac:dyDescent="0.25"/>
    <row r="909" spans="1:11" ht="15" customHeight="1" x14ac:dyDescent="0.25"/>
    <row r="910" spans="1:11" ht="15" customHeight="1" x14ac:dyDescent="0.25">
      <c r="A910" s="1" t="s">
        <v>116</v>
      </c>
    </row>
    <row r="911" spans="1:11" ht="15" customHeight="1" x14ac:dyDescent="0.25">
      <c r="B911" s="1" t="s">
        <v>362</v>
      </c>
      <c r="D911" s="7" t="s">
        <v>9</v>
      </c>
      <c r="E911" s="2">
        <v>54180</v>
      </c>
      <c r="F911" s="8" t="s">
        <v>9</v>
      </c>
      <c r="G911" s="2">
        <v>55016</v>
      </c>
      <c r="H911" s="7" t="s">
        <v>9</v>
      </c>
      <c r="J911" s="8" t="s">
        <v>9</v>
      </c>
      <c r="K911" s="2"/>
    </row>
    <row r="912" spans="1:11" ht="15" customHeight="1" x14ac:dyDescent="0.25">
      <c r="B912" s="1" t="s">
        <v>263</v>
      </c>
      <c r="E912" s="2">
        <v>99720</v>
      </c>
      <c r="F912" s="2"/>
      <c r="G912" s="2">
        <v>106881</v>
      </c>
      <c r="H912" s="2"/>
      <c r="J912" s="2"/>
      <c r="K912" s="2"/>
    </row>
    <row r="913" spans="2:11" ht="15" customHeight="1" x14ac:dyDescent="0.25">
      <c r="B913" s="1" t="s">
        <v>323</v>
      </c>
      <c r="E913" s="2">
        <v>13202</v>
      </c>
      <c r="F913" s="2"/>
      <c r="G913" s="2">
        <v>10000</v>
      </c>
      <c r="H913" s="2"/>
      <c r="J913" s="2"/>
      <c r="K913" s="2"/>
    </row>
    <row r="914" spans="2:11" ht="15" customHeight="1" x14ac:dyDescent="0.25">
      <c r="B914" s="1" t="s">
        <v>366</v>
      </c>
      <c r="E914" s="2">
        <v>827</v>
      </c>
      <c r="F914" s="2"/>
      <c r="G914" s="2">
        <v>1000</v>
      </c>
      <c r="H914" s="2"/>
      <c r="J914" s="2"/>
      <c r="K914" s="2"/>
    </row>
    <row r="915" spans="2:11" ht="15" customHeight="1" x14ac:dyDescent="0.25">
      <c r="B915" s="1" t="s">
        <v>207</v>
      </c>
      <c r="E915" s="2">
        <v>3646</v>
      </c>
      <c r="G915" s="2">
        <v>3500</v>
      </c>
      <c r="H915" s="2"/>
      <c r="K915" s="2"/>
    </row>
    <row r="916" spans="2:11" ht="15" customHeight="1" x14ac:dyDescent="0.25">
      <c r="B916" s="1" t="s">
        <v>304</v>
      </c>
      <c r="E916" s="2">
        <v>2236</v>
      </c>
      <c r="G916" s="2">
        <f>4000+1000</f>
        <v>5000</v>
      </c>
      <c r="H916" s="2"/>
      <c r="K916" s="2"/>
    </row>
    <row r="917" spans="2:11" ht="15" customHeight="1" x14ac:dyDescent="0.25">
      <c r="B917" s="1" t="s">
        <v>306</v>
      </c>
      <c r="E917" s="2">
        <v>321</v>
      </c>
      <c r="G917" s="2">
        <v>2500</v>
      </c>
      <c r="H917" s="2"/>
      <c r="K917" s="2"/>
    </row>
    <row r="918" spans="2:11" ht="15" customHeight="1" x14ac:dyDescent="0.25">
      <c r="B918" s="1" t="s">
        <v>371</v>
      </c>
      <c r="E918" s="2">
        <v>17500</v>
      </c>
      <c r="G918" s="2"/>
      <c r="H918" s="2"/>
      <c r="K918" s="2"/>
    </row>
    <row r="919" spans="2:11" ht="15" customHeight="1" x14ac:dyDescent="0.25">
      <c r="B919" s="1" t="s">
        <v>373</v>
      </c>
      <c r="E919" s="2">
        <v>2324</v>
      </c>
      <c r="G919" s="2">
        <v>5000</v>
      </c>
      <c r="H919" s="2"/>
      <c r="K919" s="2"/>
    </row>
    <row r="920" spans="2:11" ht="15" customHeight="1" x14ac:dyDescent="0.25">
      <c r="B920" s="1" t="s">
        <v>374</v>
      </c>
      <c r="E920" s="2"/>
      <c r="F920" s="2"/>
      <c r="G920" s="2"/>
      <c r="H920" s="2"/>
      <c r="J920" s="2"/>
      <c r="K920" s="2"/>
    </row>
    <row r="921" spans="2:11" ht="15" customHeight="1" x14ac:dyDescent="0.25">
      <c r="C921" s="1" t="s">
        <v>376</v>
      </c>
      <c r="E921" s="2"/>
      <c r="F921" s="2"/>
      <c r="G921" s="2">
        <v>15500</v>
      </c>
      <c r="H921" s="2"/>
      <c r="J921" s="2"/>
      <c r="K921" s="2"/>
    </row>
    <row r="922" spans="2:11" ht="15" customHeight="1" x14ac:dyDescent="0.25">
      <c r="B922" s="1" t="s">
        <v>45</v>
      </c>
      <c r="E922" s="2"/>
      <c r="F922" s="2"/>
      <c r="G922" s="2">
        <v>6400</v>
      </c>
      <c r="H922" s="2"/>
      <c r="J922" s="2"/>
      <c r="K922" s="2"/>
    </row>
    <row r="923" spans="2:11" ht="15" customHeight="1" x14ac:dyDescent="0.25">
      <c r="B923" s="1" t="s">
        <v>94</v>
      </c>
      <c r="E923" s="10">
        <v>12097</v>
      </c>
      <c r="G923" s="10">
        <v>500</v>
      </c>
      <c r="H923" s="2"/>
      <c r="I923" s="10"/>
      <c r="K923" s="10"/>
    </row>
    <row r="924" spans="2:11" ht="15" customHeight="1" x14ac:dyDescent="0.25">
      <c r="E924" s="2"/>
      <c r="G924" s="2"/>
      <c r="H924" s="2"/>
      <c r="K924" s="2"/>
    </row>
    <row r="925" spans="2:11" ht="15" customHeight="1" x14ac:dyDescent="0.25">
      <c r="B925" s="1" t="s">
        <v>379</v>
      </c>
      <c r="E925" s="2"/>
      <c r="G925" s="2"/>
      <c r="H925" s="2"/>
      <c r="K925" s="2"/>
    </row>
    <row r="926" spans="2:11" ht="15" customHeight="1" thickBot="1" x14ac:dyDescent="0.3">
      <c r="C926" s="1" t="s">
        <v>380</v>
      </c>
      <c r="D926" s="7" t="s">
        <v>9</v>
      </c>
      <c r="E926" s="3">
        <f>SUM(E911:E925)</f>
        <v>206053</v>
      </c>
      <c r="F926" s="8" t="s">
        <v>9</v>
      </c>
      <c r="G926" s="14">
        <f>SUM(G911:G923)</f>
        <v>211297</v>
      </c>
      <c r="H926" s="7" t="s">
        <v>9</v>
      </c>
      <c r="I926" s="3">
        <f>SUM(I911:I924)</f>
        <v>0</v>
      </c>
      <c r="J926" s="8" t="s">
        <v>9</v>
      </c>
      <c r="K926" s="14">
        <f>SUM(K911:K923)</f>
        <v>0</v>
      </c>
    </row>
    <row r="927" spans="2:11" ht="15" customHeight="1" thickTop="1" x14ac:dyDescent="0.25"/>
    <row r="928" spans="2:11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spans="1:11" ht="15" customHeight="1" x14ac:dyDescent="0.25"/>
    <row r="946" spans="1:11" ht="15" customHeight="1" x14ac:dyDescent="0.25"/>
    <row r="947" spans="1:11" ht="15" customHeight="1" x14ac:dyDescent="0.25"/>
    <row r="948" spans="1:11" ht="15" customHeight="1" x14ac:dyDescent="0.25"/>
    <row r="949" spans="1:11" ht="15" customHeight="1" x14ac:dyDescent="0.25"/>
    <row r="950" spans="1:11" ht="15" customHeight="1" x14ac:dyDescent="0.25">
      <c r="A950" s="86">
        <v>19</v>
      </c>
      <c r="B950" s="86"/>
      <c r="C950" s="86"/>
      <c r="D950" s="86"/>
      <c r="E950" s="86"/>
      <c r="F950" s="86"/>
      <c r="G950" s="86"/>
      <c r="H950" s="86"/>
      <c r="I950" s="86"/>
      <c r="J950" s="86"/>
      <c r="K950" s="86"/>
    </row>
    <row r="951" spans="1:11" ht="15" customHeight="1" x14ac:dyDescent="0.25">
      <c r="A951" s="86" t="s">
        <v>0</v>
      </c>
      <c r="B951" s="86"/>
      <c r="C951" s="86"/>
      <c r="D951" s="86"/>
      <c r="E951" s="86"/>
      <c r="F951" s="86"/>
      <c r="G951" s="86"/>
      <c r="H951" s="86"/>
      <c r="I951" s="86"/>
      <c r="J951" s="86"/>
      <c r="K951" s="86"/>
    </row>
    <row r="952" spans="1:11" ht="15" customHeight="1" x14ac:dyDescent="0.25"/>
    <row r="953" spans="1:11" ht="15" customHeight="1" x14ac:dyDescent="0.25">
      <c r="A953" s="86" t="s">
        <v>1</v>
      </c>
      <c r="B953" s="86"/>
      <c r="C953" s="86"/>
      <c r="D953" s="86"/>
      <c r="E953" s="86"/>
      <c r="F953" s="86"/>
      <c r="G953" s="86"/>
      <c r="H953" s="86"/>
      <c r="I953" s="86"/>
      <c r="J953" s="86"/>
      <c r="K953" s="86"/>
    </row>
    <row r="954" spans="1:11" ht="15" customHeight="1" x14ac:dyDescent="0.25"/>
    <row r="955" spans="1:11" ht="15" customHeight="1" x14ac:dyDescent="0.25">
      <c r="A955" s="86" t="s">
        <v>381</v>
      </c>
      <c r="B955" s="86"/>
      <c r="C955" s="86"/>
      <c r="D955" s="86"/>
      <c r="E955" s="86"/>
      <c r="F955" s="86"/>
      <c r="G955" s="86"/>
      <c r="H955" s="86"/>
      <c r="I955" s="86"/>
      <c r="J955" s="86"/>
      <c r="K955" s="86"/>
    </row>
    <row r="956" spans="1:11" ht="15" customHeight="1" x14ac:dyDescent="0.25"/>
    <row r="957" spans="1:11" ht="15" customHeight="1" x14ac:dyDescent="0.25">
      <c r="A957" s="86" t="s">
        <v>382</v>
      </c>
      <c r="B957" s="86"/>
      <c r="C957" s="86"/>
      <c r="D957" s="86"/>
      <c r="E957" s="86"/>
      <c r="F957" s="86"/>
      <c r="G957" s="86"/>
      <c r="H957" s="86"/>
      <c r="I957" s="86"/>
      <c r="J957" s="86"/>
      <c r="K957" s="86"/>
    </row>
    <row r="958" spans="1:11" ht="15" customHeight="1" x14ac:dyDescent="0.25"/>
    <row r="959" spans="1:11" ht="15" customHeight="1" x14ac:dyDescent="0.25">
      <c r="A959" s="86" t="s">
        <v>115</v>
      </c>
      <c r="B959" s="86"/>
      <c r="C959" s="86"/>
      <c r="D959" s="86"/>
      <c r="E959" s="86"/>
      <c r="F959" s="86"/>
      <c r="G959" s="86"/>
      <c r="H959" s="86"/>
      <c r="I959" s="86"/>
      <c r="J959" s="86"/>
      <c r="K959" s="86"/>
    </row>
    <row r="960" spans="1:11" ht="15" customHeight="1" x14ac:dyDescent="0.25"/>
    <row r="961" spans="1:11" ht="15" customHeight="1" x14ac:dyDescent="0.25"/>
    <row r="962" spans="1:11" ht="15" customHeight="1" x14ac:dyDescent="0.25">
      <c r="E962" s="33">
        <v>2019</v>
      </c>
      <c r="G962" s="33">
        <v>2020</v>
      </c>
      <c r="H962" s="33"/>
      <c r="I962" s="5">
        <v>2020</v>
      </c>
      <c r="K962" s="33">
        <v>2021</v>
      </c>
    </row>
    <row r="963" spans="1:11" ht="15" customHeight="1" x14ac:dyDescent="0.25">
      <c r="E963" s="33" t="s">
        <v>86</v>
      </c>
      <c r="G963" s="33" t="s">
        <v>5</v>
      </c>
      <c r="H963" s="33"/>
      <c r="I963" s="6" t="s">
        <v>4</v>
      </c>
      <c r="J963" s="86" t="s">
        <v>5</v>
      </c>
      <c r="K963" s="86"/>
    </row>
    <row r="964" spans="1:11" ht="15" customHeight="1" x14ac:dyDescent="0.25"/>
    <row r="965" spans="1:11" ht="15" customHeight="1" x14ac:dyDescent="0.25"/>
    <row r="966" spans="1:11" ht="15" customHeight="1" x14ac:dyDescent="0.25">
      <c r="A966" s="1" t="s">
        <v>116</v>
      </c>
    </row>
    <row r="967" spans="1:11" ht="15" customHeight="1" x14ac:dyDescent="0.25">
      <c r="B967" s="1" t="s">
        <v>384</v>
      </c>
      <c r="D967" s="1" t="s">
        <v>9</v>
      </c>
      <c r="E967" s="2">
        <v>5500</v>
      </c>
      <c r="F967" s="1" t="s">
        <v>9</v>
      </c>
      <c r="G967" s="11">
        <v>6000</v>
      </c>
      <c r="H967" s="1" t="s">
        <v>9</v>
      </c>
      <c r="I967" s="18"/>
      <c r="J967" s="1" t="s">
        <v>9</v>
      </c>
      <c r="K967" s="11"/>
    </row>
    <row r="968" spans="1:11" ht="15" customHeight="1" x14ac:dyDescent="0.25">
      <c r="B968" s="1" t="s">
        <v>386</v>
      </c>
      <c r="E968" s="2">
        <v>2257</v>
      </c>
      <c r="G968" s="11">
        <v>3300</v>
      </c>
      <c r="I968" s="18"/>
      <c r="K968" s="11"/>
    </row>
    <row r="969" spans="1:11" ht="15" customHeight="1" x14ac:dyDescent="0.25">
      <c r="B969" s="1" t="s">
        <v>207</v>
      </c>
      <c r="E969" s="10">
        <v>1676</v>
      </c>
      <c r="G969" s="12">
        <v>500</v>
      </c>
      <c r="I969" s="19"/>
      <c r="K969" s="12"/>
    </row>
    <row r="970" spans="1:11" ht="15" customHeight="1" x14ac:dyDescent="0.25">
      <c r="E970" s="2"/>
      <c r="G970" s="2"/>
      <c r="I970" s="18"/>
      <c r="K970" s="11"/>
    </row>
    <row r="971" spans="1:11" ht="15" customHeight="1" x14ac:dyDescent="0.25">
      <c r="B971" s="1" t="s">
        <v>388</v>
      </c>
      <c r="E971" s="2"/>
      <c r="G971" s="2"/>
      <c r="I971" s="18"/>
      <c r="K971" s="11"/>
    </row>
    <row r="972" spans="1:11" ht="15" customHeight="1" thickBot="1" x14ac:dyDescent="0.3">
      <c r="C972" s="1" t="s">
        <v>273</v>
      </c>
      <c r="D972" s="1" t="s">
        <v>9</v>
      </c>
      <c r="E972" s="14">
        <f>SUM(E967:E969)</f>
        <v>9433</v>
      </c>
      <c r="F972" s="1" t="s">
        <v>9</v>
      </c>
      <c r="G972" s="14">
        <f>SUM(G967:G969)</f>
        <v>9800</v>
      </c>
      <c r="H972" s="1" t="s">
        <v>9</v>
      </c>
      <c r="I972" s="20">
        <f>SUM(I967:I969)</f>
        <v>0</v>
      </c>
      <c r="J972" s="1" t="s">
        <v>9</v>
      </c>
      <c r="K972" s="13">
        <f>SUM(K967:K971)</f>
        <v>0</v>
      </c>
    </row>
    <row r="973" spans="1:11" ht="15" customHeight="1" thickTop="1" x14ac:dyDescent="0.25">
      <c r="E973" s="2"/>
      <c r="G973" s="2"/>
      <c r="I973" s="21"/>
      <c r="K973" s="11"/>
    </row>
    <row r="974" spans="1:11" ht="15" customHeight="1" x14ac:dyDescent="0.25">
      <c r="E974" s="2"/>
      <c r="G974" s="2"/>
      <c r="I974" s="21"/>
      <c r="K974" s="11"/>
    </row>
    <row r="975" spans="1:11" ht="15" customHeight="1" x14ac:dyDescent="0.25">
      <c r="E975" s="2"/>
      <c r="G975" s="2"/>
      <c r="I975" s="21"/>
      <c r="K975" s="11"/>
    </row>
    <row r="976" spans="1:11" ht="15" customHeight="1" x14ac:dyDescent="0.25">
      <c r="E976" s="2"/>
      <c r="G976" s="2"/>
      <c r="I976" s="21"/>
      <c r="K976" s="11"/>
    </row>
    <row r="977" spans="5:11" ht="15" customHeight="1" x14ac:dyDescent="0.25">
      <c r="E977" s="2"/>
      <c r="G977" s="2"/>
      <c r="I977" s="21"/>
      <c r="K977" s="11"/>
    </row>
    <row r="978" spans="5:11" ht="15" customHeight="1" x14ac:dyDescent="0.25">
      <c r="E978" s="2"/>
      <c r="G978" s="2"/>
      <c r="I978" s="21"/>
      <c r="K978" s="11"/>
    </row>
    <row r="979" spans="5:11" ht="15" customHeight="1" x14ac:dyDescent="0.25">
      <c r="E979" s="2"/>
      <c r="G979" s="2"/>
      <c r="I979" s="21"/>
      <c r="K979" s="11"/>
    </row>
    <row r="980" spans="5:11" ht="15" customHeight="1" x14ac:dyDescent="0.25">
      <c r="E980" s="2"/>
      <c r="G980" s="2"/>
      <c r="I980" s="21"/>
      <c r="K980" s="11"/>
    </row>
    <row r="981" spans="5:11" ht="15" customHeight="1" x14ac:dyDescent="0.25">
      <c r="E981" s="2"/>
      <c r="G981" s="2"/>
      <c r="I981" s="21"/>
      <c r="K981" s="11"/>
    </row>
    <row r="982" spans="5:11" ht="15" customHeight="1" x14ac:dyDescent="0.25">
      <c r="E982" s="2"/>
      <c r="G982" s="2"/>
      <c r="I982" s="21"/>
      <c r="K982" s="11"/>
    </row>
    <row r="983" spans="5:11" ht="15" customHeight="1" x14ac:dyDescent="0.25">
      <c r="E983" s="2"/>
      <c r="G983" s="2"/>
      <c r="I983" s="21"/>
      <c r="K983" s="11"/>
    </row>
    <row r="984" spans="5:11" ht="15" customHeight="1" x14ac:dyDescent="0.25">
      <c r="E984" s="2"/>
      <c r="G984" s="2"/>
      <c r="I984" s="21"/>
      <c r="K984" s="11"/>
    </row>
    <row r="985" spans="5:11" ht="15" customHeight="1" x14ac:dyDescent="0.25">
      <c r="E985" s="2"/>
      <c r="G985" s="2"/>
      <c r="I985" s="21"/>
      <c r="K985" s="11"/>
    </row>
    <row r="986" spans="5:11" ht="15" customHeight="1" x14ac:dyDescent="0.25">
      <c r="E986" s="2"/>
      <c r="G986" s="2"/>
      <c r="I986" s="21"/>
      <c r="K986" s="11"/>
    </row>
    <row r="987" spans="5:11" ht="15" customHeight="1" x14ac:dyDescent="0.25">
      <c r="E987" s="2"/>
      <c r="G987" s="2"/>
      <c r="I987" s="21"/>
      <c r="K987" s="11"/>
    </row>
    <row r="988" spans="5:11" ht="15" customHeight="1" x14ac:dyDescent="0.25">
      <c r="E988" s="2"/>
      <c r="G988" s="2"/>
      <c r="I988" s="21"/>
      <c r="K988" s="11"/>
    </row>
    <row r="989" spans="5:11" ht="15" customHeight="1" x14ac:dyDescent="0.25">
      <c r="E989" s="2"/>
      <c r="G989" s="2"/>
      <c r="I989" s="21"/>
      <c r="K989" s="11"/>
    </row>
    <row r="990" spans="5:11" ht="15" customHeight="1" x14ac:dyDescent="0.25">
      <c r="E990" s="2"/>
      <c r="G990" s="2"/>
      <c r="I990" s="21"/>
      <c r="K990" s="11"/>
    </row>
    <row r="991" spans="5:11" ht="15" customHeight="1" x14ac:dyDescent="0.25">
      <c r="E991" s="2"/>
      <c r="G991" s="2"/>
      <c r="I991" s="21"/>
      <c r="K991" s="11"/>
    </row>
    <row r="992" spans="5:11" ht="15" customHeight="1" x14ac:dyDescent="0.25">
      <c r="E992" s="2"/>
      <c r="G992" s="2"/>
      <c r="I992" s="21"/>
      <c r="K992" s="11"/>
    </row>
    <row r="993" spans="1:11" ht="15" customHeight="1" x14ac:dyDescent="0.25">
      <c r="E993" s="2"/>
      <c r="G993" s="2"/>
      <c r="I993" s="21"/>
      <c r="K993" s="11"/>
    </row>
    <row r="994" spans="1:11" ht="15" customHeight="1" x14ac:dyDescent="0.25">
      <c r="E994" s="2"/>
      <c r="G994" s="2"/>
      <c r="I994" s="21"/>
      <c r="K994" s="11"/>
    </row>
    <row r="995" spans="1:11" ht="15" customHeight="1" x14ac:dyDescent="0.25">
      <c r="E995" s="2"/>
      <c r="G995" s="2"/>
      <c r="I995" s="21"/>
      <c r="K995" s="11"/>
    </row>
    <row r="996" spans="1:11" ht="15" customHeight="1" x14ac:dyDescent="0.25">
      <c r="E996" s="2"/>
      <c r="G996" s="2"/>
      <c r="I996" s="21"/>
      <c r="K996" s="11"/>
    </row>
    <row r="997" spans="1:11" ht="15" customHeight="1" x14ac:dyDescent="0.25">
      <c r="E997" s="2"/>
      <c r="G997" s="2"/>
      <c r="I997" s="21"/>
      <c r="K997" s="11"/>
    </row>
    <row r="998" spans="1:11" ht="15" customHeight="1" x14ac:dyDescent="0.25">
      <c r="E998" s="2"/>
      <c r="G998" s="2"/>
      <c r="I998" s="21"/>
      <c r="K998" s="11"/>
    </row>
    <row r="999" spans="1:11" ht="15" customHeight="1" x14ac:dyDescent="0.25">
      <c r="E999" s="2"/>
      <c r="G999" s="2"/>
      <c r="I999" s="21"/>
      <c r="K999" s="11"/>
    </row>
    <row r="1000" spans="1:11" ht="15" customHeight="1" x14ac:dyDescent="0.25">
      <c r="E1000" s="2"/>
      <c r="G1000" s="2"/>
      <c r="I1000" s="21"/>
      <c r="K1000" s="11"/>
    </row>
    <row r="1001" spans="1:11" ht="15" customHeight="1" x14ac:dyDescent="0.25">
      <c r="E1001" s="2"/>
      <c r="G1001" s="2"/>
      <c r="I1001" s="21"/>
      <c r="K1001" s="11"/>
    </row>
    <row r="1002" spans="1:11" ht="15" customHeight="1" x14ac:dyDescent="0.25">
      <c r="E1002" s="2"/>
      <c r="G1002" s="2"/>
      <c r="I1002" s="21"/>
      <c r="K1002" s="11"/>
    </row>
    <row r="1003" spans="1:11" ht="15" customHeight="1" x14ac:dyDescent="0.25"/>
    <row r="1004" spans="1:11" ht="15" customHeight="1" x14ac:dyDescent="0.25"/>
    <row r="1005" spans="1:11" ht="15" customHeight="1" x14ac:dyDescent="0.25"/>
    <row r="1006" spans="1:11" ht="15" customHeight="1" x14ac:dyDescent="0.25">
      <c r="A1006" s="86">
        <v>20</v>
      </c>
      <c r="B1006" s="86"/>
      <c r="C1006" s="86"/>
      <c r="D1006" s="86"/>
      <c r="E1006" s="86"/>
      <c r="F1006" s="86"/>
      <c r="G1006" s="86"/>
      <c r="H1006" s="86"/>
      <c r="I1006" s="86"/>
      <c r="J1006" s="86"/>
      <c r="K1006" s="86"/>
    </row>
    <row r="1007" spans="1:11" ht="15" customHeight="1" x14ac:dyDescent="0.25">
      <c r="A1007" s="86" t="s">
        <v>0</v>
      </c>
      <c r="B1007" s="86"/>
      <c r="C1007" s="86"/>
      <c r="D1007" s="86"/>
      <c r="E1007" s="86"/>
      <c r="F1007" s="86"/>
      <c r="G1007" s="86"/>
      <c r="H1007" s="86"/>
      <c r="I1007" s="86"/>
      <c r="J1007" s="86"/>
      <c r="K1007" s="86"/>
    </row>
    <row r="1008" spans="1:11" ht="15" customHeight="1" x14ac:dyDescent="0.25"/>
    <row r="1009" spans="1:11" ht="15" customHeight="1" x14ac:dyDescent="0.25">
      <c r="A1009" s="86" t="s">
        <v>1</v>
      </c>
      <c r="B1009" s="86"/>
      <c r="C1009" s="86"/>
      <c r="D1009" s="86"/>
      <c r="E1009" s="86"/>
      <c r="F1009" s="86"/>
      <c r="G1009" s="86"/>
      <c r="H1009" s="86"/>
      <c r="I1009" s="86"/>
      <c r="J1009" s="86"/>
      <c r="K1009" s="86"/>
    </row>
    <row r="1010" spans="1:11" ht="15" customHeight="1" x14ac:dyDescent="0.25"/>
    <row r="1011" spans="1:11" ht="15" customHeight="1" x14ac:dyDescent="0.25">
      <c r="A1011" s="86" t="s">
        <v>389</v>
      </c>
      <c r="B1011" s="86"/>
      <c r="C1011" s="86"/>
      <c r="D1011" s="86"/>
      <c r="E1011" s="86"/>
      <c r="F1011" s="86"/>
      <c r="G1011" s="86"/>
      <c r="H1011" s="86"/>
      <c r="I1011" s="86"/>
      <c r="J1011" s="86"/>
      <c r="K1011" s="86"/>
    </row>
    <row r="1012" spans="1:11" ht="15" customHeight="1" x14ac:dyDescent="0.25"/>
    <row r="1013" spans="1:11" ht="15" customHeight="1" x14ac:dyDescent="0.25">
      <c r="A1013" s="86" t="s">
        <v>114</v>
      </c>
      <c r="B1013" s="86"/>
      <c r="C1013" s="86"/>
      <c r="D1013" s="86"/>
      <c r="E1013" s="86"/>
      <c r="F1013" s="86"/>
      <c r="G1013" s="86"/>
      <c r="H1013" s="86"/>
      <c r="I1013" s="86"/>
      <c r="J1013" s="86"/>
      <c r="K1013" s="86"/>
    </row>
    <row r="1014" spans="1:11" ht="15" customHeight="1" x14ac:dyDescent="0.25"/>
    <row r="1015" spans="1:11" ht="15" customHeight="1" x14ac:dyDescent="0.25">
      <c r="A1015" s="86" t="s">
        <v>115</v>
      </c>
      <c r="B1015" s="86"/>
      <c r="C1015" s="86"/>
      <c r="D1015" s="86"/>
      <c r="E1015" s="86"/>
      <c r="F1015" s="86"/>
      <c r="G1015" s="86"/>
      <c r="H1015" s="86"/>
      <c r="I1015" s="86"/>
      <c r="J1015" s="86"/>
      <c r="K1015" s="86"/>
    </row>
    <row r="1016" spans="1:11" ht="15" customHeight="1" x14ac:dyDescent="0.25"/>
    <row r="1017" spans="1:11" ht="15" customHeight="1" x14ac:dyDescent="0.25"/>
    <row r="1018" spans="1:11" ht="15" customHeight="1" x14ac:dyDescent="0.25">
      <c r="E1018" s="33">
        <v>2019</v>
      </c>
      <c r="G1018" s="33">
        <v>2020</v>
      </c>
      <c r="H1018" s="33"/>
      <c r="I1018" s="5">
        <v>2020</v>
      </c>
      <c r="K1018" s="33">
        <v>2021</v>
      </c>
    </row>
    <row r="1019" spans="1:11" ht="15" customHeight="1" x14ac:dyDescent="0.25">
      <c r="E1019" s="33" t="s">
        <v>86</v>
      </c>
      <c r="G1019" s="33" t="s">
        <v>5</v>
      </c>
      <c r="H1019" s="33"/>
      <c r="I1019" s="6" t="s">
        <v>4</v>
      </c>
      <c r="J1019" s="86" t="s">
        <v>5</v>
      </c>
      <c r="K1019" s="86"/>
    </row>
    <row r="1020" spans="1:11" ht="15" customHeight="1" x14ac:dyDescent="0.25">
      <c r="E1020" s="33"/>
      <c r="G1020" s="33"/>
      <c r="H1020" s="33"/>
      <c r="I1020" s="6"/>
      <c r="K1020" s="33"/>
    </row>
    <row r="1021" spans="1:11" ht="15" customHeight="1" x14ac:dyDescent="0.25">
      <c r="A1021" s="1" t="s">
        <v>116</v>
      </c>
    </row>
    <row r="1022" spans="1:11" ht="15" customHeight="1" x14ac:dyDescent="0.25">
      <c r="B1022" s="1" t="s">
        <v>391</v>
      </c>
      <c r="D1022" s="7" t="s">
        <v>9</v>
      </c>
      <c r="E1022" s="8">
        <v>33711</v>
      </c>
      <c r="F1022" s="7" t="s">
        <v>9</v>
      </c>
      <c r="G1022" s="8">
        <v>33051</v>
      </c>
      <c r="H1022" s="7" t="s">
        <v>9</v>
      </c>
      <c r="I1022" s="8"/>
      <c r="J1022" s="7" t="s">
        <v>9</v>
      </c>
      <c r="K1022" s="8"/>
    </row>
    <row r="1023" spans="1:11" ht="15" customHeight="1" x14ac:dyDescent="0.25">
      <c r="B1023" s="1" t="s">
        <v>393</v>
      </c>
      <c r="D1023" s="7"/>
      <c r="E1023" s="8">
        <v>22284</v>
      </c>
      <c r="F1023" s="7"/>
      <c r="G1023" s="8">
        <v>24920</v>
      </c>
      <c r="H1023" s="7"/>
      <c r="I1023" s="8"/>
      <c r="J1023" s="7"/>
      <c r="K1023" s="8"/>
    </row>
    <row r="1024" spans="1:11" ht="15" customHeight="1" x14ac:dyDescent="0.25">
      <c r="B1024" s="1" t="s">
        <v>342</v>
      </c>
      <c r="D1024" s="7"/>
      <c r="E1024" s="8">
        <v>3449</v>
      </c>
      <c r="F1024" s="8"/>
      <c r="G1024" s="8">
        <v>4500</v>
      </c>
      <c r="H1024" s="8"/>
      <c r="I1024" s="8"/>
      <c r="J1024" s="8"/>
      <c r="K1024" s="8"/>
    </row>
    <row r="1025" spans="2:12" ht="15" customHeight="1" x14ac:dyDescent="0.25">
      <c r="B1025" s="1" t="s">
        <v>207</v>
      </c>
      <c r="D1025" s="7"/>
      <c r="E1025" s="8">
        <v>2778</v>
      </c>
      <c r="F1025" s="8"/>
      <c r="G1025" s="8">
        <v>4000</v>
      </c>
      <c r="H1025" s="8"/>
      <c r="I1025" s="8"/>
      <c r="J1025" s="8"/>
      <c r="K1025" s="8"/>
    </row>
    <row r="1026" spans="2:12" ht="15" customHeight="1" x14ac:dyDescent="0.25">
      <c r="B1026" s="1" t="s">
        <v>397</v>
      </c>
      <c r="D1026" s="7"/>
      <c r="E1026" s="8">
        <v>1754</v>
      </c>
      <c r="F1026" s="8"/>
      <c r="G1026" s="8">
        <v>2300</v>
      </c>
      <c r="H1026" s="8"/>
      <c r="I1026" s="8"/>
      <c r="J1026" s="8"/>
      <c r="K1026" s="8"/>
    </row>
    <row r="1027" spans="2:12" ht="15" customHeight="1" x14ac:dyDescent="0.25">
      <c r="B1027" s="1" t="s">
        <v>400</v>
      </c>
      <c r="D1027" s="7"/>
      <c r="E1027" s="8">
        <v>22575</v>
      </c>
      <c r="F1027" s="8"/>
      <c r="G1027" s="8">
        <v>5000</v>
      </c>
      <c r="H1027" s="8"/>
      <c r="I1027" s="8"/>
      <c r="J1027" s="8"/>
      <c r="K1027" s="8"/>
    </row>
    <row r="1028" spans="2:12" ht="15" customHeight="1" x14ac:dyDescent="0.25">
      <c r="B1028" s="1" t="s">
        <v>145</v>
      </c>
      <c r="D1028" s="7"/>
      <c r="E1028" s="8">
        <v>139</v>
      </c>
      <c r="F1028" s="8"/>
      <c r="G1028" s="8">
        <v>250</v>
      </c>
      <c r="H1028" s="8"/>
      <c r="I1028" s="8"/>
      <c r="J1028" s="8"/>
      <c r="K1028" s="8"/>
    </row>
    <row r="1029" spans="2:12" ht="15" customHeight="1" x14ac:dyDescent="0.25">
      <c r="B1029" s="1" t="s">
        <v>403</v>
      </c>
      <c r="D1029" s="7"/>
      <c r="E1029" s="8"/>
      <c r="F1029" s="8"/>
      <c r="G1029" s="8">
        <v>100</v>
      </c>
      <c r="H1029" s="8"/>
      <c r="I1029" s="8"/>
      <c r="J1029" s="8"/>
      <c r="K1029" s="8"/>
      <c r="L1029" s="2"/>
    </row>
    <row r="1030" spans="2:12" ht="15" customHeight="1" x14ac:dyDescent="0.25">
      <c r="B1030" s="1" t="s">
        <v>304</v>
      </c>
      <c r="D1030" s="7"/>
      <c r="E1030" s="8">
        <v>1254</v>
      </c>
      <c r="F1030" s="8"/>
      <c r="G1030" s="8">
        <v>2500</v>
      </c>
      <c r="H1030" s="8"/>
      <c r="I1030" s="8"/>
      <c r="J1030" s="8"/>
      <c r="K1030" s="8"/>
    </row>
    <row r="1031" spans="2:12" ht="15" customHeight="1" x14ac:dyDescent="0.25">
      <c r="B1031" s="1" t="s">
        <v>407</v>
      </c>
      <c r="D1031" s="7"/>
      <c r="E1031" s="15">
        <v>5027</v>
      </c>
      <c r="F1031" s="8"/>
      <c r="G1031" s="15">
        <v>5000</v>
      </c>
      <c r="H1031" s="8"/>
      <c r="I1031" s="15"/>
      <c r="J1031" s="8"/>
      <c r="K1031" s="15"/>
    </row>
    <row r="1032" spans="2:12" ht="15" customHeight="1" x14ac:dyDescent="0.25">
      <c r="D1032" s="7"/>
      <c r="E1032" s="8"/>
      <c r="F1032" s="7"/>
      <c r="G1032" s="8"/>
      <c r="H1032" s="7"/>
      <c r="I1032" s="8"/>
      <c r="J1032" s="7"/>
      <c r="K1032" s="8"/>
    </row>
    <row r="1033" spans="2:12" ht="15" customHeight="1" thickBot="1" x14ac:dyDescent="0.3">
      <c r="B1033" s="1" t="s">
        <v>95</v>
      </c>
      <c r="D1033" s="7" t="s">
        <v>9</v>
      </c>
      <c r="E1033" s="16">
        <f>SUM(E1022:E1031)</f>
        <v>92971</v>
      </c>
      <c r="F1033" s="7" t="s">
        <v>9</v>
      </c>
      <c r="G1033" s="16">
        <f>SUM(G1022:G1032)</f>
        <v>81621</v>
      </c>
      <c r="H1033" s="7" t="s">
        <v>9</v>
      </c>
      <c r="I1033" s="16">
        <f>SUM(I1022:I1032)</f>
        <v>0</v>
      </c>
      <c r="J1033" s="7" t="s">
        <v>9</v>
      </c>
      <c r="K1033" s="16">
        <f>SUM(K1022:K1031)</f>
        <v>0</v>
      </c>
    </row>
    <row r="1034" spans="2:12" ht="15" customHeight="1" thickTop="1" x14ac:dyDescent="0.25">
      <c r="D1034" s="7"/>
      <c r="E1034" s="8"/>
      <c r="F1034" s="7"/>
      <c r="G1034" s="8"/>
      <c r="H1034" s="7"/>
      <c r="I1034" s="8"/>
      <c r="J1034" s="7"/>
      <c r="K1034" s="8"/>
    </row>
    <row r="1035" spans="2:12" ht="15" customHeight="1" x14ac:dyDescent="0.25">
      <c r="D1035" s="7"/>
      <c r="E1035" s="8"/>
      <c r="F1035" s="7"/>
      <c r="G1035" s="8"/>
      <c r="H1035" s="7"/>
      <c r="I1035" s="8"/>
      <c r="J1035" s="7"/>
      <c r="K1035" s="8"/>
    </row>
    <row r="1036" spans="2:12" ht="15" customHeight="1" x14ac:dyDescent="0.25">
      <c r="D1036" s="7"/>
      <c r="E1036" s="8"/>
      <c r="F1036" s="7"/>
      <c r="G1036" s="8"/>
      <c r="H1036" s="7"/>
      <c r="I1036" s="8"/>
      <c r="J1036" s="7"/>
      <c r="K1036" s="8"/>
    </row>
    <row r="1037" spans="2:12" ht="15" customHeight="1" x14ac:dyDescent="0.25">
      <c r="D1037" s="7"/>
      <c r="E1037" s="8"/>
      <c r="F1037" s="7"/>
      <c r="G1037" s="8"/>
      <c r="H1037" s="7"/>
      <c r="I1037" s="8"/>
      <c r="J1037" s="7"/>
      <c r="K1037" s="8"/>
    </row>
    <row r="1038" spans="2:12" ht="15" customHeight="1" x14ac:dyDescent="0.25">
      <c r="D1038" s="7"/>
      <c r="E1038" s="8"/>
      <c r="F1038" s="7"/>
      <c r="G1038" s="8"/>
      <c r="H1038" s="7"/>
      <c r="I1038" s="8"/>
      <c r="J1038" s="7"/>
      <c r="K1038" s="8"/>
    </row>
    <row r="1039" spans="2:12" ht="15" customHeight="1" x14ac:dyDescent="0.25">
      <c r="D1039" s="7"/>
      <c r="E1039" s="8"/>
      <c r="F1039" s="7"/>
      <c r="G1039" s="8"/>
      <c r="H1039" s="7"/>
      <c r="I1039" s="8"/>
      <c r="J1039" s="7"/>
      <c r="K1039" s="8"/>
    </row>
    <row r="1040" spans="2:12" ht="15" customHeight="1" x14ac:dyDescent="0.25">
      <c r="D1040" s="7"/>
      <c r="E1040" s="8"/>
      <c r="F1040" s="7"/>
      <c r="G1040" s="8"/>
      <c r="H1040" s="7"/>
      <c r="I1040" s="8"/>
      <c r="J1040" s="7"/>
      <c r="K1040" s="8"/>
    </row>
    <row r="1041" spans="4:11" ht="15" customHeight="1" x14ac:dyDescent="0.25">
      <c r="D1041" s="7"/>
      <c r="E1041" s="8"/>
      <c r="F1041" s="7"/>
      <c r="G1041" s="8"/>
      <c r="H1041" s="7"/>
      <c r="I1041" s="8"/>
      <c r="J1041" s="7"/>
      <c r="K1041" s="8"/>
    </row>
    <row r="1042" spans="4:11" ht="15" customHeight="1" x14ac:dyDescent="0.25">
      <c r="D1042" s="7"/>
      <c r="E1042" s="8"/>
      <c r="F1042" s="7"/>
      <c r="G1042" s="8"/>
      <c r="H1042" s="7"/>
      <c r="I1042" s="8"/>
      <c r="J1042" s="7"/>
      <c r="K1042" s="8"/>
    </row>
    <row r="1043" spans="4:11" ht="15" customHeight="1" x14ac:dyDescent="0.25">
      <c r="D1043" s="7"/>
      <c r="E1043" s="8"/>
      <c r="F1043" s="7"/>
      <c r="G1043" s="8"/>
      <c r="H1043" s="7"/>
      <c r="I1043" s="8"/>
      <c r="J1043" s="7"/>
      <c r="K1043" s="8"/>
    </row>
    <row r="1044" spans="4:11" ht="15" customHeight="1" x14ac:dyDescent="0.25">
      <c r="D1044" s="7"/>
      <c r="E1044" s="8"/>
      <c r="F1044" s="7"/>
      <c r="G1044" s="8"/>
      <c r="H1044" s="7"/>
      <c r="I1044" s="8"/>
      <c r="J1044" s="7"/>
      <c r="K1044" s="8"/>
    </row>
    <row r="1045" spans="4:11" ht="15" customHeight="1" x14ac:dyDescent="0.25">
      <c r="D1045" s="7"/>
      <c r="E1045" s="8"/>
      <c r="F1045" s="7"/>
      <c r="G1045" s="8"/>
      <c r="H1045" s="7"/>
      <c r="I1045" s="8"/>
      <c r="J1045" s="7"/>
      <c r="K1045" s="8"/>
    </row>
    <row r="1046" spans="4:11" ht="15" customHeight="1" x14ac:dyDescent="0.25">
      <c r="D1046" s="7"/>
      <c r="E1046" s="8"/>
      <c r="F1046" s="7"/>
      <c r="G1046" s="8"/>
      <c r="H1046" s="7"/>
      <c r="I1046" s="8"/>
      <c r="J1046" s="7"/>
      <c r="K1046" s="8"/>
    </row>
    <row r="1047" spans="4:11" ht="15" customHeight="1" x14ac:dyDescent="0.25">
      <c r="D1047" s="7"/>
      <c r="E1047" s="8"/>
      <c r="F1047" s="7"/>
      <c r="G1047" s="8"/>
      <c r="H1047" s="7"/>
      <c r="I1047" s="8"/>
      <c r="J1047" s="7"/>
      <c r="K1047" s="8"/>
    </row>
    <row r="1048" spans="4:11" ht="15" customHeight="1" x14ac:dyDescent="0.25">
      <c r="D1048" s="7"/>
      <c r="E1048" s="8"/>
      <c r="F1048" s="7"/>
      <c r="G1048" s="8"/>
      <c r="H1048" s="7"/>
      <c r="I1048" s="8"/>
      <c r="J1048" s="7"/>
      <c r="K1048" s="8"/>
    </row>
    <row r="1049" spans="4:11" ht="15" customHeight="1" x14ac:dyDescent="0.25">
      <c r="D1049" s="7"/>
      <c r="E1049" s="8"/>
      <c r="F1049" s="7"/>
      <c r="G1049" s="8"/>
      <c r="H1049" s="7"/>
      <c r="I1049" s="8"/>
      <c r="J1049" s="7"/>
      <c r="K1049" s="8"/>
    </row>
    <row r="1050" spans="4:11" ht="15" customHeight="1" x14ac:dyDescent="0.25">
      <c r="D1050" s="7"/>
      <c r="E1050" s="8"/>
      <c r="F1050" s="7"/>
      <c r="G1050" s="8"/>
      <c r="H1050" s="7"/>
      <c r="I1050" s="8"/>
      <c r="J1050" s="7"/>
      <c r="K1050" s="8"/>
    </row>
    <row r="1051" spans="4:11" ht="15" customHeight="1" x14ac:dyDescent="0.25">
      <c r="E1051" s="2"/>
      <c r="G1051" s="2"/>
      <c r="H1051" s="2"/>
      <c r="K1051" s="2"/>
    </row>
    <row r="1052" spans="4:11" ht="15" customHeight="1" x14ac:dyDescent="0.25">
      <c r="E1052" s="2"/>
      <c r="G1052" s="2"/>
      <c r="H1052" s="2"/>
      <c r="K1052" s="2"/>
    </row>
    <row r="1053" spans="4:11" ht="15" customHeight="1" x14ac:dyDescent="0.25">
      <c r="E1053" s="2"/>
      <c r="G1053" s="2"/>
      <c r="H1053" s="2"/>
      <c r="K1053" s="2"/>
    </row>
    <row r="1054" spans="4:11" ht="15" customHeight="1" x14ac:dyDescent="0.25">
      <c r="E1054" s="2"/>
      <c r="G1054" s="2"/>
      <c r="H1054" s="2"/>
      <c r="K1054" s="2"/>
    </row>
    <row r="1055" spans="4:11" ht="15" customHeight="1" x14ac:dyDescent="0.25">
      <c r="D1055" s="7"/>
      <c r="E1055" s="2"/>
      <c r="F1055" s="8"/>
      <c r="G1055" s="2"/>
      <c r="H1055" s="8"/>
      <c r="J1055" s="8"/>
      <c r="K1055" s="2"/>
    </row>
    <row r="1056" spans="4:11" ht="15" customHeight="1" x14ac:dyDescent="0.25">
      <c r="D1056" s="7"/>
      <c r="E1056" s="2"/>
      <c r="F1056" s="8"/>
      <c r="G1056" s="2"/>
      <c r="H1056" s="8"/>
      <c r="J1056" s="8"/>
      <c r="K1056" s="2"/>
    </row>
    <row r="1057" spans="1:11" ht="15" customHeight="1" x14ac:dyDescent="0.25">
      <c r="D1057" s="7"/>
      <c r="E1057" s="2"/>
      <c r="F1057" s="8"/>
      <c r="G1057" s="2"/>
      <c r="H1057" s="8"/>
      <c r="J1057" s="8"/>
      <c r="K1057" s="2"/>
    </row>
    <row r="1058" spans="1:11" ht="15" customHeight="1" x14ac:dyDescent="0.25">
      <c r="D1058" s="7"/>
      <c r="E1058" s="2"/>
      <c r="F1058" s="8"/>
      <c r="G1058" s="2"/>
      <c r="H1058" s="8"/>
      <c r="J1058" s="8"/>
      <c r="K1058" s="2"/>
    </row>
    <row r="1059" spans="1:11" ht="15" customHeight="1" x14ac:dyDescent="0.25">
      <c r="D1059" s="7"/>
      <c r="E1059" s="2"/>
      <c r="F1059" s="8"/>
      <c r="G1059" s="2"/>
      <c r="H1059" s="8"/>
      <c r="J1059" s="8"/>
      <c r="K1059" s="2"/>
    </row>
    <row r="1060" spans="1:11" ht="15" customHeight="1" x14ac:dyDescent="0.25">
      <c r="D1060" s="7"/>
      <c r="E1060" s="2"/>
      <c r="F1060" s="8"/>
      <c r="G1060" s="2"/>
      <c r="H1060" s="8"/>
      <c r="J1060" s="8"/>
      <c r="K1060" s="2"/>
    </row>
    <row r="1061" spans="1:11" ht="15" customHeight="1" x14ac:dyDescent="0.25">
      <c r="D1061" s="7"/>
      <c r="E1061" s="2"/>
      <c r="F1061" s="8"/>
      <c r="G1061" s="2"/>
      <c r="H1061" s="8"/>
      <c r="J1061" s="8"/>
      <c r="K1061" s="2"/>
    </row>
    <row r="1062" spans="1:11" ht="15" customHeight="1" x14ac:dyDescent="0.25">
      <c r="A1062" s="86">
        <v>21</v>
      </c>
      <c r="B1062" s="86"/>
      <c r="C1062" s="86"/>
      <c r="D1062" s="86"/>
      <c r="E1062" s="86"/>
      <c r="F1062" s="86"/>
      <c r="G1062" s="86"/>
      <c r="H1062" s="86"/>
      <c r="I1062" s="86"/>
      <c r="J1062" s="86"/>
      <c r="K1062" s="86"/>
    </row>
    <row r="1063" spans="1:11" ht="15" customHeight="1" x14ac:dyDescent="0.25">
      <c r="A1063" s="86" t="s">
        <v>0</v>
      </c>
      <c r="B1063" s="86"/>
      <c r="C1063" s="86"/>
      <c r="D1063" s="86"/>
      <c r="E1063" s="86"/>
      <c r="F1063" s="86"/>
      <c r="G1063" s="86"/>
      <c r="H1063" s="86"/>
      <c r="I1063" s="86"/>
      <c r="J1063" s="86"/>
      <c r="K1063" s="86"/>
    </row>
    <row r="1064" spans="1:11" ht="15" customHeight="1" x14ac:dyDescent="0.25"/>
    <row r="1065" spans="1:11" ht="15" customHeight="1" x14ac:dyDescent="0.25">
      <c r="A1065" s="86" t="s">
        <v>408</v>
      </c>
      <c r="B1065" s="86"/>
      <c r="C1065" s="86"/>
      <c r="D1065" s="86"/>
      <c r="E1065" s="86"/>
      <c r="F1065" s="86"/>
      <c r="G1065" s="86"/>
      <c r="H1065" s="86"/>
      <c r="I1065" s="86"/>
      <c r="J1065" s="86"/>
      <c r="K1065" s="86"/>
    </row>
    <row r="1066" spans="1:11" ht="15" customHeight="1" x14ac:dyDescent="0.25"/>
    <row r="1067" spans="1:11" ht="15" customHeight="1" x14ac:dyDescent="0.25">
      <c r="A1067" s="86" t="s">
        <v>114</v>
      </c>
      <c r="B1067" s="86"/>
      <c r="C1067" s="86"/>
      <c r="D1067" s="86"/>
      <c r="E1067" s="86"/>
      <c r="F1067" s="86"/>
      <c r="G1067" s="86"/>
      <c r="H1067" s="86"/>
      <c r="I1067" s="86"/>
      <c r="J1067" s="86"/>
      <c r="K1067" s="86"/>
    </row>
    <row r="1068" spans="1:11" ht="15" customHeight="1" x14ac:dyDescent="0.25"/>
    <row r="1069" spans="1:11" ht="15" customHeight="1" x14ac:dyDescent="0.25">
      <c r="A1069" s="86" t="s">
        <v>115</v>
      </c>
      <c r="B1069" s="86"/>
      <c r="C1069" s="86"/>
      <c r="D1069" s="86"/>
      <c r="E1069" s="86"/>
      <c r="F1069" s="86"/>
      <c r="G1069" s="86"/>
      <c r="H1069" s="86"/>
      <c r="I1069" s="86"/>
      <c r="J1069" s="86"/>
      <c r="K1069" s="86"/>
    </row>
    <row r="1070" spans="1:11" ht="15" customHeight="1" x14ac:dyDescent="0.25"/>
    <row r="1071" spans="1:11" ht="15" customHeight="1" x14ac:dyDescent="0.25">
      <c r="E1071" s="33">
        <v>2019</v>
      </c>
      <c r="G1071" s="33">
        <v>2020</v>
      </c>
      <c r="H1071" s="33"/>
      <c r="I1071" s="5">
        <v>2020</v>
      </c>
      <c r="K1071" s="33">
        <v>2021</v>
      </c>
    </row>
    <row r="1072" spans="1:11" ht="15" customHeight="1" x14ac:dyDescent="0.25">
      <c r="E1072" s="33" t="s">
        <v>86</v>
      </c>
      <c r="G1072" s="33" t="s">
        <v>5</v>
      </c>
      <c r="H1072" s="33"/>
      <c r="I1072" s="6" t="s">
        <v>4</v>
      </c>
      <c r="J1072" s="86" t="s">
        <v>5</v>
      </c>
      <c r="K1072" s="86"/>
    </row>
    <row r="1073" spans="1:11" ht="15" customHeight="1" x14ac:dyDescent="0.25"/>
    <row r="1074" spans="1:11" ht="15" customHeight="1" x14ac:dyDescent="0.25">
      <c r="A1074" s="1" t="s">
        <v>6</v>
      </c>
    </row>
    <row r="1075" spans="1:11" ht="15" customHeight="1" x14ac:dyDescent="0.25">
      <c r="B1075" s="1" t="s">
        <v>8</v>
      </c>
      <c r="D1075" s="7" t="s">
        <v>9</v>
      </c>
      <c r="E1075" s="2">
        <v>255585</v>
      </c>
      <c r="F1075" s="8" t="s">
        <v>9</v>
      </c>
      <c r="G1075" s="11">
        <v>270000</v>
      </c>
      <c r="H1075" s="8" t="s">
        <v>9</v>
      </c>
      <c r="J1075" s="8" t="s">
        <v>9</v>
      </c>
      <c r="K1075" s="11"/>
    </row>
    <row r="1076" spans="1:11" ht="15" customHeight="1" x14ac:dyDescent="0.25">
      <c r="B1076" s="1" t="s">
        <v>410</v>
      </c>
      <c r="E1076" s="2"/>
      <c r="F1076" s="2"/>
      <c r="G1076" s="11"/>
      <c r="H1076" s="2"/>
      <c r="J1076" s="2"/>
      <c r="K1076" s="11"/>
    </row>
    <row r="1077" spans="1:11" ht="15" customHeight="1" x14ac:dyDescent="0.25">
      <c r="C1077" s="1" t="s">
        <v>412</v>
      </c>
      <c r="E1077" s="2"/>
      <c r="F1077" s="2"/>
      <c r="G1077" s="11">
        <v>130000</v>
      </c>
      <c r="H1077" s="2"/>
      <c r="J1077" s="2"/>
      <c r="K1077" s="11"/>
    </row>
    <row r="1078" spans="1:11" ht="15" customHeight="1" x14ac:dyDescent="0.25">
      <c r="C1078" s="1" t="s">
        <v>413</v>
      </c>
      <c r="E1078" s="2"/>
      <c r="F1078" s="2"/>
      <c r="G1078" s="11">
        <v>0</v>
      </c>
      <c r="H1078" s="2"/>
      <c r="J1078" s="2"/>
      <c r="K1078" s="11"/>
    </row>
    <row r="1079" spans="1:11" ht="15" customHeight="1" x14ac:dyDescent="0.25">
      <c r="B1079" s="1" t="s">
        <v>416</v>
      </c>
      <c r="E1079" s="2">
        <v>9906</v>
      </c>
      <c r="G1079" s="11">
        <v>100000</v>
      </c>
      <c r="K1079" s="11"/>
    </row>
    <row r="1080" spans="1:11" ht="15" customHeight="1" x14ac:dyDescent="0.25">
      <c r="B1080" s="1" t="s">
        <v>418</v>
      </c>
      <c r="E1080" s="2"/>
      <c r="G1080" s="11">
        <v>2000</v>
      </c>
      <c r="K1080" s="11"/>
    </row>
    <row r="1081" spans="1:11" ht="15" customHeight="1" x14ac:dyDescent="0.25">
      <c r="B1081" s="1" t="s">
        <v>70</v>
      </c>
      <c r="E1081" s="2">
        <v>1408</v>
      </c>
      <c r="G1081" s="11">
        <v>1000</v>
      </c>
      <c r="K1081" s="11"/>
    </row>
    <row r="1082" spans="1:11" ht="15" customHeight="1" x14ac:dyDescent="0.25">
      <c r="B1082" s="1" t="s">
        <v>45</v>
      </c>
      <c r="E1082" s="10">
        <v>146466</v>
      </c>
      <c r="G1082" s="12">
        <v>4000</v>
      </c>
      <c r="I1082" s="10"/>
      <c r="K1082" s="12"/>
    </row>
    <row r="1083" spans="1:11" ht="15" customHeight="1" x14ac:dyDescent="0.25">
      <c r="E1083" s="2"/>
      <c r="G1083" s="2"/>
      <c r="K1083" s="11"/>
    </row>
    <row r="1084" spans="1:11" ht="15" customHeight="1" x14ac:dyDescent="0.25">
      <c r="B1084" s="1" t="s">
        <v>85</v>
      </c>
      <c r="E1084" s="4">
        <f>SUM(E1075:E1083)</f>
        <v>413365</v>
      </c>
      <c r="G1084" s="4">
        <f>SUM(G1075:G1083)</f>
        <v>507000</v>
      </c>
      <c r="I1084" s="4">
        <f>SUM(I1075:I1083)</f>
        <v>0</v>
      </c>
      <c r="K1084" s="12">
        <f>SUM(K1075:K1083)</f>
        <v>0</v>
      </c>
    </row>
    <row r="1085" spans="1:11" ht="15" customHeight="1" x14ac:dyDescent="0.25">
      <c r="E1085" s="2"/>
      <c r="G1085" s="2"/>
    </row>
    <row r="1086" spans="1:11" ht="15" customHeight="1" x14ac:dyDescent="0.25">
      <c r="A1086" s="1" t="s">
        <v>88</v>
      </c>
      <c r="E1086" s="2"/>
      <c r="G1086" s="2"/>
    </row>
    <row r="1087" spans="1:11" ht="15" customHeight="1" x14ac:dyDescent="0.25">
      <c r="B1087" s="1" t="s">
        <v>423</v>
      </c>
      <c r="E1087" s="2"/>
      <c r="G1087" s="11">
        <v>100000</v>
      </c>
      <c r="K1087" s="11"/>
    </row>
    <row r="1088" spans="1:11" ht="15" customHeight="1" x14ac:dyDescent="0.25">
      <c r="B1088" s="1" t="s">
        <v>118</v>
      </c>
      <c r="E1088" s="2"/>
      <c r="G1088" s="11">
        <v>6250</v>
      </c>
      <c r="K1088" s="11"/>
    </row>
    <row r="1089" spans="1:17" ht="15" customHeight="1" x14ac:dyDescent="0.25">
      <c r="B1089" s="1" t="s">
        <v>426</v>
      </c>
      <c r="E1089" s="2"/>
      <c r="Q1089" s="2"/>
    </row>
    <row r="1090" spans="1:17" ht="15" customHeight="1" x14ac:dyDescent="0.25">
      <c r="C1090" s="1" t="s">
        <v>427</v>
      </c>
      <c r="E1090" s="2">
        <v>14098</v>
      </c>
      <c r="G1090" s="11">
        <v>20000</v>
      </c>
      <c r="K1090" s="11"/>
      <c r="Q1090" s="2"/>
    </row>
    <row r="1091" spans="1:17" ht="15" customHeight="1" x14ac:dyDescent="0.25">
      <c r="B1091" s="1" t="s">
        <v>426</v>
      </c>
      <c r="E1091" s="2"/>
      <c r="G1091" s="11"/>
      <c r="K1091" s="11"/>
    </row>
    <row r="1092" spans="1:17" ht="15" customHeight="1" x14ac:dyDescent="0.25">
      <c r="C1092" s="1" t="s">
        <v>429</v>
      </c>
      <c r="E1092" s="2">
        <v>114421</v>
      </c>
      <c r="G1092" s="11">
        <v>250000</v>
      </c>
      <c r="K1092" s="11"/>
    </row>
    <row r="1093" spans="1:17" ht="15" customHeight="1" x14ac:dyDescent="0.25">
      <c r="B1093" s="1" t="s">
        <v>431</v>
      </c>
      <c r="E1093" s="2">
        <v>37966</v>
      </c>
      <c r="G1093" s="11">
        <v>45000</v>
      </c>
      <c r="K1093" s="11"/>
    </row>
    <row r="1094" spans="1:17" ht="15" customHeight="1" x14ac:dyDescent="0.25">
      <c r="B1094" s="1" t="s">
        <v>320</v>
      </c>
      <c r="E1094" s="2">
        <v>73058</v>
      </c>
      <c r="G1094" s="11">
        <v>75000</v>
      </c>
      <c r="K1094" s="11"/>
    </row>
    <row r="1095" spans="1:17" ht="15" customHeight="1" x14ac:dyDescent="0.25">
      <c r="B1095" s="1" t="s">
        <v>434</v>
      </c>
      <c r="E1095" s="2">
        <v>13536</v>
      </c>
      <c r="G1095" s="11">
        <v>45000</v>
      </c>
      <c r="K1095" s="11"/>
    </row>
    <row r="1096" spans="1:17" ht="15" customHeight="1" x14ac:dyDescent="0.25">
      <c r="B1096" s="1" t="s">
        <v>436</v>
      </c>
      <c r="E1096" s="2">
        <v>57156</v>
      </c>
      <c r="G1096" s="11">
        <v>75000</v>
      </c>
      <c r="H1096" s="2"/>
      <c r="J1096" s="2"/>
      <c r="K1096" s="11"/>
    </row>
    <row r="1097" spans="1:17" ht="15" customHeight="1" x14ac:dyDescent="0.25">
      <c r="B1097" s="1" t="s">
        <v>94</v>
      </c>
      <c r="E1097" s="10">
        <v>348461</v>
      </c>
      <c r="G1097" s="12">
        <v>368064</v>
      </c>
      <c r="I1097" s="4"/>
      <c r="K1097" s="12"/>
    </row>
    <row r="1098" spans="1:17" ht="15" customHeight="1" x14ac:dyDescent="0.25">
      <c r="E1098" s="2"/>
      <c r="G1098" s="11"/>
      <c r="K1098" s="11"/>
    </row>
    <row r="1099" spans="1:17" ht="15" customHeight="1" x14ac:dyDescent="0.25">
      <c r="B1099" s="1" t="s">
        <v>95</v>
      </c>
      <c r="E1099" s="4">
        <f>SUM(E1087:E1098)</f>
        <v>658696</v>
      </c>
      <c r="G1099" s="4">
        <f>SUM(G1087:G1097)</f>
        <v>984314</v>
      </c>
      <c r="I1099" s="4">
        <f>SUM(I1087:I1098)</f>
        <v>0</v>
      </c>
      <c r="K1099" s="12">
        <f>SUM(K1087:K1098)</f>
        <v>0</v>
      </c>
    </row>
    <row r="1100" spans="1:17" ht="15" customHeight="1" x14ac:dyDescent="0.25">
      <c r="E1100" s="2"/>
      <c r="G1100" s="2"/>
    </row>
    <row r="1101" spans="1:17" ht="15" customHeight="1" x14ac:dyDescent="0.25">
      <c r="B1101" s="1" t="s">
        <v>96</v>
      </c>
      <c r="E1101" s="2"/>
      <c r="G1101" s="2"/>
    </row>
    <row r="1102" spans="1:17" ht="15" customHeight="1" x14ac:dyDescent="0.25">
      <c r="C1102" s="1" t="s">
        <v>97</v>
      </c>
      <c r="E1102" s="2">
        <f>SUM(E1084-E1099)</f>
        <v>-245331</v>
      </c>
      <c r="G1102" s="2">
        <f>G1084-G1099</f>
        <v>-477314</v>
      </c>
      <c r="I1102" s="2">
        <f>SUM(I1084-I1099)</f>
        <v>0</v>
      </c>
      <c r="K1102" s="2">
        <f>K1084-K1099</f>
        <v>0</v>
      </c>
    </row>
    <row r="1103" spans="1:17" ht="15" customHeight="1" x14ac:dyDescent="0.25">
      <c r="E1103" s="2"/>
      <c r="G1103" s="11"/>
      <c r="K1103" s="11"/>
    </row>
    <row r="1104" spans="1:17" ht="15" customHeight="1" x14ac:dyDescent="0.25">
      <c r="A1104" s="1" t="s">
        <v>111</v>
      </c>
      <c r="E1104" s="4">
        <v>738564</v>
      </c>
      <c r="G1104" s="10">
        <v>477314</v>
      </c>
      <c r="I1104" s="10">
        <f>E1106</f>
        <v>493233</v>
      </c>
      <c r="K1104" s="10">
        <f>I1106</f>
        <v>493233</v>
      </c>
    </row>
    <row r="1105" spans="1:11" ht="15" customHeight="1" x14ac:dyDescent="0.25">
      <c r="E1105" s="2"/>
      <c r="G1105" s="2"/>
      <c r="K1105" s="2"/>
    </row>
    <row r="1106" spans="1:11" ht="15" customHeight="1" thickBot="1" x14ac:dyDescent="0.3">
      <c r="A1106" s="1" t="s">
        <v>112</v>
      </c>
      <c r="D1106" s="7" t="s">
        <v>9</v>
      </c>
      <c r="E1106" s="3">
        <f>SUM(E1102:E1104)</f>
        <v>493233</v>
      </c>
      <c r="F1106" s="8" t="s">
        <v>9</v>
      </c>
      <c r="G1106" s="3">
        <f>SUM(G1102:G1104)</f>
        <v>0</v>
      </c>
      <c r="H1106" s="8" t="s">
        <v>9</v>
      </c>
      <c r="I1106" s="3">
        <f>I1102+I1104</f>
        <v>493233</v>
      </c>
      <c r="J1106" s="8" t="s">
        <v>9</v>
      </c>
      <c r="K1106" s="3">
        <f>K1102+K1104</f>
        <v>493233</v>
      </c>
    </row>
    <row r="1107" spans="1:11" ht="15" customHeight="1" thickTop="1" x14ac:dyDescent="0.25">
      <c r="D1107" s="7"/>
      <c r="E1107" s="2"/>
      <c r="F1107" s="8"/>
      <c r="G1107" s="22"/>
      <c r="H1107" s="8"/>
      <c r="J1107" s="8"/>
      <c r="K1107" s="2"/>
    </row>
    <row r="1108" spans="1:11" ht="15" customHeight="1" x14ac:dyDescent="0.25">
      <c r="D1108" s="7"/>
      <c r="E1108" s="2"/>
      <c r="F1108" s="8"/>
      <c r="G1108" s="22"/>
      <c r="H1108" s="8"/>
      <c r="J1108" s="8"/>
      <c r="K1108" s="2"/>
    </row>
    <row r="1109" spans="1:11" ht="15" customHeight="1" x14ac:dyDescent="0.25">
      <c r="D1109" s="7"/>
      <c r="E1109" s="2"/>
      <c r="F1109" s="8"/>
      <c r="G1109" s="22"/>
      <c r="H1109" s="8"/>
      <c r="J1109" s="8"/>
      <c r="K1109" s="2"/>
    </row>
    <row r="1110" spans="1:11" ht="15" customHeight="1" x14ac:dyDescent="0.25">
      <c r="D1110" s="7"/>
      <c r="E1110" s="2"/>
      <c r="F1110" s="8"/>
      <c r="G1110" s="22"/>
      <c r="H1110" s="8"/>
      <c r="J1110" s="8"/>
      <c r="K1110" s="2"/>
    </row>
    <row r="1111" spans="1:11" ht="15" customHeight="1" x14ac:dyDescent="0.25">
      <c r="D1111" s="7"/>
      <c r="E1111" s="2"/>
      <c r="F1111" s="8"/>
      <c r="G1111" s="22"/>
      <c r="H1111" s="8"/>
      <c r="J1111" s="8"/>
      <c r="K1111" s="2"/>
    </row>
    <row r="1112" spans="1:11" ht="15" customHeight="1" x14ac:dyDescent="0.25">
      <c r="D1112" s="7"/>
      <c r="E1112" s="2"/>
      <c r="F1112" s="8"/>
      <c r="G1112" s="22"/>
      <c r="H1112" s="8"/>
      <c r="J1112" s="8"/>
      <c r="K1112" s="2"/>
    </row>
    <row r="1113" spans="1:11" ht="15" customHeight="1" x14ac:dyDescent="0.25">
      <c r="D1113" s="7"/>
      <c r="E1113" s="2"/>
      <c r="F1113" s="8"/>
      <c r="G1113" s="22"/>
      <c r="H1113" s="8"/>
      <c r="J1113" s="8"/>
      <c r="K1113" s="2"/>
    </row>
    <row r="1114" spans="1:11" ht="15" customHeight="1" x14ac:dyDescent="0.25">
      <c r="D1114" s="7"/>
      <c r="E1114" s="2"/>
      <c r="F1114" s="8"/>
      <c r="G1114" s="22"/>
      <c r="H1114" s="8"/>
      <c r="J1114" s="8"/>
      <c r="K1114" s="2"/>
    </row>
    <row r="1115" spans="1:11" ht="15" customHeight="1" x14ac:dyDescent="0.25">
      <c r="D1115" s="7"/>
      <c r="E1115" s="2"/>
      <c r="F1115" s="8"/>
      <c r="G1115" s="22"/>
      <c r="H1115" s="8"/>
      <c r="J1115" s="8"/>
      <c r="K1115" s="2"/>
    </row>
    <row r="1116" spans="1:11" ht="15" customHeight="1" x14ac:dyDescent="0.25">
      <c r="D1116" s="7"/>
      <c r="E1116" s="2"/>
      <c r="F1116" s="8"/>
      <c r="G1116" s="22"/>
      <c r="H1116" s="8"/>
      <c r="J1116" s="8"/>
      <c r="K1116" s="2"/>
    </row>
    <row r="1117" spans="1:11" ht="15" customHeight="1" x14ac:dyDescent="0.25">
      <c r="D1117" s="7"/>
      <c r="E1117" s="2"/>
      <c r="F1117" s="8"/>
      <c r="G1117" s="2"/>
      <c r="H1117" s="2"/>
      <c r="J1117" s="8"/>
      <c r="K1117" s="2"/>
    </row>
    <row r="1118" spans="1:11" ht="15" customHeight="1" x14ac:dyDescent="0.25">
      <c r="A1118" s="86">
        <v>22</v>
      </c>
      <c r="B1118" s="86"/>
      <c r="C1118" s="86"/>
      <c r="D1118" s="86"/>
      <c r="E1118" s="86"/>
      <c r="F1118" s="86"/>
      <c r="G1118" s="86"/>
      <c r="H1118" s="86"/>
      <c r="I1118" s="86"/>
      <c r="J1118" s="86"/>
      <c r="K1118" s="86"/>
    </row>
    <row r="1119" spans="1:11" ht="15" customHeight="1" x14ac:dyDescent="0.25">
      <c r="A1119" s="86" t="s">
        <v>0</v>
      </c>
      <c r="B1119" s="86"/>
      <c r="C1119" s="86"/>
      <c r="D1119" s="86"/>
      <c r="E1119" s="86"/>
      <c r="F1119" s="86"/>
      <c r="G1119" s="86"/>
      <c r="H1119" s="86"/>
      <c r="I1119" s="86"/>
      <c r="J1119" s="86"/>
      <c r="K1119" s="86"/>
    </row>
    <row r="1120" spans="1:11" ht="15" customHeight="1" x14ac:dyDescent="0.25"/>
    <row r="1121" spans="1:11" ht="15" customHeight="1" x14ac:dyDescent="0.25">
      <c r="A1121" s="86" t="s">
        <v>445</v>
      </c>
      <c r="B1121" s="86"/>
      <c r="C1121" s="86"/>
      <c r="D1121" s="86"/>
      <c r="E1121" s="86"/>
      <c r="F1121" s="86"/>
      <c r="G1121" s="86"/>
      <c r="H1121" s="86"/>
      <c r="I1121" s="86"/>
      <c r="J1121" s="86"/>
      <c r="K1121" s="86"/>
    </row>
    <row r="1122" spans="1:11" ht="15" customHeight="1" x14ac:dyDescent="0.25"/>
    <row r="1123" spans="1:11" ht="15" customHeight="1" x14ac:dyDescent="0.25">
      <c r="A1123" s="86" t="s">
        <v>114</v>
      </c>
      <c r="B1123" s="86"/>
      <c r="C1123" s="86"/>
      <c r="D1123" s="86"/>
      <c r="E1123" s="86"/>
      <c r="F1123" s="86"/>
      <c r="G1123" s="86"/>
      <c r="H1123" s="86"/>
      <c r="I1123" s="86"/>
      <c r="J1123" s="86"/>
      <c r="K1123" s="86"/>
    </row>
    <row r="1124" spans="1:11" ht="15" customHeight="1" x14ac:dyDescent="0.25"/>
    <row r="1125" spans="1:11" ht="15" customHeight="1" x14ac:dyDescent="0.25">
      <c r="A1125" s="86" t="s">
        <v>115</v>
      </c>
      <c r="B1125" s="86"/>
      <c r="C1125" s="86"/>
      <c r="D1125" s="86"/>
      <c r="E1125" s="86"/>
      <c r="F1125" s="86"/>
      <c r="G1125" s="86"/>
      <c r="H1125" s="86"/>
      <c r="I1125" s="86"/>
      <c r="J1125" s="86"/>
      <c r="K1125" s="86"/>
    </row>
    <row r="1126" spans="1:11" ht="15" customHeight="1" x14ac:dyDescent="0.25"/>
    <row r="1127" spans="1:11" ht="15" customHeight="1" x14ac:dyDescent="0.25"/>
    <row r="1128" spans="1:11" ht="15" customHeight="1" x14ac:dyDescent="0.25">
      <c r="E1128" s="33">
        <v>2019</v>
      </c>
      <c r="G1128" s="33">
        <v>2020</v>
      </c>
      <c r="H1128" s="33"/>
      <c r="I1128" s="5">
        <v>2020</v>
      </c>
      <c r="K1128" s="33">
        <v>2021</v>
      </c>
    </row>
    <row r="1129" spans="1:11" ht="15" customHeight="1" x14ac:dyDescent="0.25">
      <c r="E1129" s="33" t="s">
        <v>86</v>
      </c>
      <c r="G1129" s="33" t="s">
        <v>5</v>
      </c>
      <c r="H1129" s="33"/>
      <c r="I1129" s="6" t="s">
        <v>4</v>
      </c>
      <c r="J1129" s="86" t="s">
        <v>5</v>
      </c>
      <c r="K1129" s="86"/>
    </row>
    <row r="1130" spans="1:11" ht="15" customHeight="1" x14ac:dyDescent="0.25"/>
    <row r="1131" spans="1:11" ht="15" customHeight="1" x14ac:dyDescent="0.25"/>
    <row r="1132" spans="1:11" ht="15" customHeight="1" x14ac:dyDescent="0.25">
      <c r="A1132" s="1" t="s">
        <v>6</v>
      </c>
      <c r="G1132" s="2"/>
      <c r="H1132" s="2"/>
    </row>
    <row r="1133" spans="1:11" ht="15" customHeight="1" x14ac:dyDescent="0.25">
      <c r="B1133" s="1" t="s">
        <v>8</v>
      </c>
      <c r="D1133" s="7" t="s">
        <v>9</v>
      </c>
      <c r="E1133" s="2">
        <v>129971</v>
      </c>
      <c r="F1133" s="8" t="s">
        <v>9</v>
      </c>
      <c r="G1133" s="2">
        <v>45000</v>
      </c>
      <c r="H1133" s="8" t="s">
        <v>9</v>
      </c>
      <c r="J1133" s="8" t="s">
        <v>9</v>
      </c>
      <c r="K1133" s="2"/>
    </row>
    <row r="1134" spans="1:11" ht="15" customHeight="1" x14ac:dyDescent="0.25">
      <c r="B1134" s="1" t="s">
        <v>410</v>
      </c>
      <c r="D1134" s="7"/>
      <c r="E1134" s="2"/>
      <c r="F1134" s="8"/>
      <c r="G1134" s="2">
        <v>1000</v>
      </c>
      <c r="H1134" s="8"/>
      <c r="J1134" s="8"/>
      <c r="K1134" s="2"/>
    </row>
    <row r="1135" spans="1:11" ht="15" customHeight="1" x14ac:dyDescent="0.25">
      <c r="B1135" s="1" t="s">
        <v>70</v>
      </c>
      <c r="D1135" s="7"/>
      <c r="E1135" s="2">
        <v>1033</v>
      </c>
      <c r="F1135" s="8"/>
      <c r="G1135" s="2">
        <v>500</v>
      </c>
      <c r="H1135" s="8"/>
      <c r="J1135" s="8"/>
      <c r="K1135" s="2"/>
    </row>
    <row r="1136" spans="1:11" ht="15" customHeight="1" x14ac:dyDescent="0.25">
      <c r="B1136" s="1" t="s">
        <v>450</v>
      </c>
      <c r="D1136" s="7"/>
      <c r="E1136" s="10">
        <v>14824</v>
      </c>
      <c r="F1136" s="8"/>
      <c r="G1136" s="10"/>
      <c r="H1136" s="8"/>
      <c r="I1136" s="10"/>
      <c r="J1136" s="8"/>
      <c r="K1136" s="10"/>
    </row>
    <row r="1137" spans="1:11" ht="15" customHeight="1" x14ac:dyDescent="0.25">
      <c r="E1137" s="2"/>
      <c r="G1137" s="2"/>
      <c r="K1137" s="2"/>
    </row>
    <row r="1138" spans="1:11" ht="15" customHeight="1" x14ac:dyDescent="0.25">
      <c r="B1138" s="1" t="s">
        <v>85</v>
      </c>
      <c r="E1138" s="10">
        <f>SUM(E1133:E1137)</f>
        <v>145828</v>
      </c>
      <c r="G1138" s="10">
        <f>SUM(G1133:G1137)</f>
        <v>46500</v>
      </c>
      <c r="I1138" s="10">
        <f>SUM(I1133:I1137)</f>
        <v>0</v>
      </c>
      <c r="K1138" s="10">
        <f>SUM(K1133:K1137)</f>
        <v>0</v>
      </c>
    </row>
    <row r="1139" spans="1:11" ht="15" customHeight="1" x14ac:dyDescent="0.25">
      <c r="E1139" s="2"/>
      <c r="G1139" s="2"/>
      <c r="K1139" s="2"/>
    </row>
    <row r="1140" spans="1:11" ht="15" customHeight="1" x14ac:dyDescent="0.25">
      <c r="A1140" s="1" t="s">
        <v>88</v>
      </c>
      <c r="E1140" s="2"/>
      <c r="G1140" s="2"/>
      <c r="K1140" s="2"/>
    </row>
    <row r="1141" spans="1:11" ht="15" customHeight="1" x14ac:dyDescent="0.25">
      <c r="B1141" s="1" t="s">
        <v>423</v>
      </c>
      <c r="E1141" s="2"/>
      <c r="G1141" s="2">
        <v>337247</v>
      </c>
      <c r="K1141" s="2"/>
    </row>
    <row r="1142" spans="1:11" ht="15" customHeight="1" x14ac:dyDescent="0.25">
      <c r="B1142" s="1" t="s">
        <v>94</v>
      </c>
      <c r="E1142" s="4">
        <v>122362</v>
      </c>
      <c r="G1142" s="4"/>
      <c r="I1142" s="4"/>
      <c r="K1142" s="4"/>
    </row>
    <row r="1143" spans="1:11" ht="15" customHeight="1" x14ac:dyDescent="0.25">
      <c r="E1143" s="2"/>
      <c r="G1143" s="2"/>
      <c r="K1143" s="2"/>
    </row>
    <row r="1144" spans="1:11" ht="15" customHeight="1" x14ac:dyDescent="0.25">
      <c r="B1144" s="1" t="s">
        <v>95</v>
      </c>
      <c r="E1144" s="10">
        <f>SUM(E1141:E1142)</f>
        <v>122362</v>
      </c>
      <c r="G1144" s="10">
        <f>SUM(G1141:G1143)</f>
        <v>337247</v>
      </c>
      <c r="I1144" s="10">
        <f>SUM(I1141:I1143)</f>
        <v>0</v>
      </c>
      <c r="K1144" s="10">
        <f>SUM(K1141:K1143)</f>
        <v>0</v>
      </c>
    </row>
    <row r="1145" spans="1:11" ht="15" customHeight="1" x14ac:dyDescent="0.25">
      <c r="E1145" s="2"/>
      <c r="G1145" s="2"/>
      <c r="K1145" s="2"/>
    </row>
    <row r="1146" spans="1:11" ht="15" customHeight="1" x14ac:dyDescent="0.25">
      <c r="B1146" s="1" t="s">
        <v>96</v>
      </c>
      <c r="E1146" s="2"/>
      <c r="G1146" s="2"/>
      <c r="K1146" s="2"/>
    </row>
    <row r="1147" spans="1:11" ht="15" customHeight="1" x14ac:dyDescent="0.25">
      <c r="C1147" s="1" t="s">
        <v>97</v>
      </c>
      <c r="E1147" s="2">
        <f>E1138-E1144</f>
        <v>23466</v>
      </c>
      <c r="G1147" s="2">
        <f>G1138-G1144</f>
        <v>-290747</v>
      </c>
      <c r="I1147" s="2">
        <f>I1138-I1144</f>
        <v>0</v>
      </c>
      <c r="K1147" s="2">
        <f>K1138-K1144</f>
        <v>0</v>
      </c>
    </row>
    <row r="1148" spans="1:11" ht="15" customHeight="1" x14ac:dyDescent="0.25">
      <c r="E1148" s="2"/>
      <c r="G1148" s="23"/>
      <c r="K1148" s="23"/>
    </row>
    <row r="1149" spans="1:11" ht="15" customHeight="1" x14ac:dyDescent="0.25">
      <c r="A1149" s="1" t="s">
        <v>111</v>
      </c>
      <c r="E1149" s="4">
        <v>300465</v>
      </c>
      <c r="G1149" s="4">
        <v>290747</v>
      </c>
      <c r="I1149" s="4">
        <f>E1151</f>
        <v>323931</v>
      </c>
      <c r="K1149" s="4">
        <f>I1151</f>
        <v>323931</v>
      </c>
    </row>
    <row r="1150" spans="1:11" ht="15" customHeight="1" x14ac:dyDescent="0.25">
      <c r="E1150" s="2"/>
      <c r="G1150" s="2"/>
      <c r="K1150" s="2"/>
    </row>
    <row r="1151" spans="1:11" ht="15" customHeight="1" thickBot="1" x14ac:dyDescent="0.3">
      <c r="A1151" s="1" t="s">
        <v>112</v>
      </c>
      <c r="D1151" s="7" t="s">
        <v>9</v>
      </c>
      <c r="E1151" s="3">
        <f>SUM(E1147:E1150)</f>
        <v>323931</v>
      </c>
      <c r="F1151" s="8" t="s">
        <v>9</v>
      </c>
      <c r="G1151" s="3">
        <f>SUM(G1147:G1149)</f>
        <v>0</v>
      </c>
      <c r="H1151" s="8" t="s">
        <v>9</v>
      </c>
      <c r="I1151" s="3">
        <f>SUM(I1147:I1149)</f>
        <v>323931</v>
      </c>
      <c r="J1151" s="8" t="s">
        <v>9</v>
      </c>
      <c r="K1151" s="24">
        <f>SUM(+K1147+K1149)</f>
        <v>323931</v>
      </c>
    </row>
    <row r="1152" spans="1:11" ht="15" customHeight="1" thickTop="1" x14ac:dyDescent="0.25">
      <c r="D1152" s="7"/>
      <c r="E1152" s="2"/>
      <c r="F1152" s="8"/>
      <c r="G1152" s="22"/>
      <c r="H1152" s="8"/>
      <c r="J1152" s="8"/>
      <c r="K1152" s="8"/>
    </row>
    <row r="1153" spans="4:11" ht="15" customHeight="1" x14ac:dyDescent="0.25">
      <c r="D1153" s="7"/>
      <c r="E1153" s="2"/>
      <c r="F1153" s="8"/>
      <c r="G1153" s="22"/>
      <c r="H1153" s="8"/>
      <c r="J1153" s="8"/>
      <c r="K1153" s="8"/>
    </row>
    <row r="1154" spans="4:11" ht="15" customHeight="1" x14ac:dyDescent="0.25">
      <c r="D1154" s="7"/>
      <c r="E1154" s="2"/>
      <c r="F1154" s="8"/>
      <c r="G1154" s="22"/>
      <c r="H1154" s="8"/>
      <c r="J1154" s="8"/>
      <c r="K1154" s="8"/>
    </row>
    <row r="1155" spans="4:11" ht="15" customHeight="1" x14ac:dyDescent="0.25">
      <c r="D1155" s="7"/>
      <c r="E1155" s="2"/>
      <c r="F1155" s="8"/>
      <c r="G1155" s="22"/>
      <c r="H1155" s="8"/>
      <c r="J1155" s="8"/>
      <c r="K1155" s="8"/>
    </row>
    <row r="1156" spans="4:11" ht="15" customHeight="1" x14ac:dyDescent="0.25">
      <c r="D1156" s="7"/>
      <c r="E1156" s="2"/>
      <c r="F1156" s="8"/>
      <c r="G1156" s="22"/>
      <c r="H1156" s="8"/>
      <c r="J1156" s="8"/>
      <c r="K1156" s="8"/>
    </row>
    <row r="1157" spans="4:11" ht="15" customHeight="1" x14ac:dyDescent="0.25">
      <c r="D1157" s="7"/>
      <c r="E1157" s="2"/>
      <c r="F1157" s="8"/>
      <c r="G1157" s="22"/>
      <c r="H1157" s="8"/>
      <c r="J1157" s="8"/>
      <c r="K1157" s="8"/>
    </row>
    <row r="1158" spans="4:11" ht="15" customHeight="1" x14ac:dyDescent="0.25">
      <c r="D1158" s="7"/>
      <c r="E1158" s="2"/>
      <c r="F1158" s="8"/>
      <c r="G1158" s="22"/>
      <c r="H1158" s="8"/>
      <c r="J1158" s="8"/>
      <c r="K1158" s="8"/>
    </row>
    <row r="1159" spans="4:11" ht="15" customHeight="1" x14ac:dyDescent="0.25">
      <c r="D1159" s="7"/>
      <c r="E1159" s="2"/>
      <c r="F1159" s="8"/>
      <c r="G1159" s="22"/>
      <c r="H1159" s="8"/>
      <c r="J1159" s="8"/>
      <c r="K1159" s="8"/>
    </row>
    <row r="1160" spans="4:11" ht="15" customHeight="1" x14ac:dyDescent="0.25">
      <c r="D1160" s="7"/>
      <c r="E1160" s="2"/>
      <c r="F1160" s="8"/>
      <c r="G1160" s="22"/>
      <c r="H1160" s="8"/>
      <c r="J1160" s="8"/>
      <c r="K1160" s="8"/>
    </row>
    <row r="1161" spans="4:11" ht="15" customHeight="1" x14ac:dyDescent="0.25">
      <c r="D1161" s="7"/>
      <c r="E1161" s="2"/>
      <c r="F1161" s="8"/>
      <c r="G1161" s="22"/>
      <c r="H1161" s="8"/>
      <c r="J1161" s="8"/>
      <c r="K1161" s="8"/>
    </row>
    <row r="1162" spans="4:11" ht="15" customHeight="1" x14ac:dyDescent="0.25">
      <c r="D1162" s="7"/>
      <c r="E1162" s="2"/>
      <c r="F1162" s="8"/>
      <c r="G1162" s="22"/>
      <c r="H1162" s="8"/>
      <c r="J1162" s="8"/>
      <c r="K1162" s="8"/>
    </row>
    <row r="1163" spans="4:11" ht="15" customHeight="1" x14ac:dyDescent="0.25">
      <c r="D1163" s="7"/>
      <c r="E1163" s="2"/>
      <c r="F1163" s="8"/>
      <c r="G1163" s="22"/>
      <c r="H1163" s="8"/>
      <c r="J1163" s="8"/>
      <c r="K1163" s="8"/>
    </row>
    <row r="1164" spans="4:11" ht="15" customHeight="1" x14ac:dyDescent="0.25">
      <c r="D1164" s="7"/>
      <c r="E1164" s="2"/>
      <c r="F1164" s="8"/>
      <c r="G1164" s="22"/>
      <c r="H1164" s="8"/>
      <c r="J1164" s="8"/>
      <c r="K1164" s="8"/>
    </row>
    <row r="1165" spans="4:11" ht="15" customHeight="1" x14ac:dyDescent="0.25">
      <c r="D1165" s="7"/>
      <c r="E1165" s="2"/>
      <c r="F1165" s="8"/>
      <c r="G1165" s="22"/>
      <c r="H1165" s="8"/>
      <c r="J1165" s="8"/>
      <c r="K1165" s="8"/>
    </row>
    <row r="1166" spans="4:11" ht="15" customHeight="1" x14ac:dyDescent="0.25">
      <c r="D1166" s="7"/>
      <c r="E1166" s="2"/>
      <c r="F1166" s="8"/>
      <c r="G1166" s="22"/>
      <c r="H1166" s="8"/>
      <c r="J1166" s="8"/>
      <c r="K1166" s="8"/>
    </row>
    <row r="1167" spans="4:11" ht="15" customHeight="1" x14ac:dyDescent="0.25">
      <c r="D1167" s="7"/>
      <c r="E1167" s="2"/>
      <c r="F1167" s="8"/>
      <c r="G1167" s="22"/>
      <c r="H1167" s="8"/>
      <c r="J1167" s="8"/>
      <c r="K1167" s="8"/>
    </row>
    <row r="1168" spans="4:11" ht="15" customHeight="1" x14ac:dyDescent="0.25">
      <c r="D1168" s="7"/>
      <c r="E1168" s="2"/>
      <c r="F1168" s="8"/>
      <c r="G1168" s="22"/>
      <c r="H1168" s="8"/>
      <c r="J1168" s="8"/>
      <c r="K1168" s="8"/>
    </row>
    <row r="1169" spans="1:11" ht="15" customHeight="1" x14ac:dyDescent="0.25">
      <c r="D1169" s="7"/>
      <c r="E1169" s="2"/>
      <c r="F1169" s="8"/>
      <c r="G1169" s="22"/>
      <c r="H1169" s="8"/>
      <c r="J1169" s="8"/>
      <c r="K1169" s="8"/>
    </row>
    <row r="1170" spans="1:11" ht="15" customHeight="1" x14ac:dyDescent="0.25">
      <c r="D1170" s="7"/>
      <c r="E1170" s="2"/>
      <c r="F1170" s="8"/>
      <c r="G1170" s="22"/>
      <c r="H1170" s="8"/>
      <c r="J1170" s="8"/>
      <c r="K1170" s="8"/>
    </row>
    <row r="1171" spans="1:11" ht="15" customHeight="1" x14ac:dyDescent="0.25">
      <c r="D1171" s="7"/>
      <c r="E1171" s="2"/>
      <c r="F1171" s="8"/>
      <c r="G1171" s="22"/>
      <c r="H1171" s="8"/>
      <c r="J1171" s="8"/>
      <c r="K1171" s="8"/>
    </row>
    <row r="1172" spans="1:11" ht="15" customHeight="1" x14ac:dyDescent="0.25">
      <c r="D1172" s="7"/>
      <c r="E1172" s="2"/>
      <c r="F1172" s="8"/>
      <c r="G1172" s="22"/>
      <c r="H1172" s="8"/>
      <c r="J1172" s="8"/>
      <c r="K1172" s="8"/>
    </row>
    <row r="1173" spans="1:11" ht="15" customHeight="1" x14ac:dyDescent="0.25">
      <c r="D1173" s="7"/>
      <c r="E1173" s="2"/>
      <c r="F1173" s="8"/>
      <c r="G1173" s="22"/>
      <c r="H1173" s="8"/>
      <c r="J1173" s="8"/>
      <c r="K1173" s="8"/>
    </row>
    <row r="1174" spans="1:11" ht="15" customHeight="1" x14ac:dyDescent="0.25">
      <c r="A1174" s="86">
        <v>23</v>
      </c>
      <c r="B1174" s="86"/>
      <c r="C1174" s="86"/>
      <c r="D1174" s="86"/>
      <c r="E1174" s="86"/>
      <c r="F1174" s="86"/>
      <c r="G1174" s="86"/>
      <c r="H1174" s="86"/>
      <c r="I1174" s="86"/>
      <c r="J1174" s="86"/>
      <c r="K1174" s="86"/>
    </row>
    <row r="1175" spans="1:11" ht="15" customHeight="1" x14ac:dyDescent="0.25">
      <c r="A1175" s="86" t="s">
        <v>0</v>
      </c>
      <c r="B1175" s="86"/>
      <c r="C1175" s="86"/>
      <c r="D1175" s="86"/>
      <c r="E1175" s="86"/>
      <c r="F1175" s="86"/>
      <c r="G1175" s="86"/>
      <c r="H1175" s="86"/>
      <c r="I1175" s="86"/>
      <c r="J1175" s="86"/>
      <c r="K1175" s="86"/>
    </row>
    <row r="1176" spans="1:11" ht="15" customHeight="1" x14ac:dyDescent="0.25"/>
    <row r="1177" spans="1:11" ht="15" customHeight="1" x14ac:dyDescent="0.25">
      <c r="A1177" s="86" t="s">
        <v>454</v>
      </c>
      <c r="B1177" s="86"/>
      <c r="C1177" s="86"/>
      <c r="D1177" s="86"/>
      <c r="E1177" s="86"/>
      <c r="F1177" s="86"/>
      <c r="G1177" s="86"/>
      <c r="H1177" s="86"/>
      <c r="I1177" s="86"/>
      <c r="J1177" s="86"/>
      <c r="K1177" s="86"/>
    </row>
    <row r="1178" spans="1:11" ht="15" customHeight="1" x14ac:dyDescent="0.25"/>
    <row r="1179" spans="1:11" ht="15" customHeight="1" x14ac:dyDescent="0.25">
      <c r="A1179" s="86" t="s">
        <v>114</v>
      </c>
      <c r="B1179" s="86"/>
      <c r="C1179" s="86"/>
      <c r="D1179" s="86"/>
      <c r="E1179" s="86"/>
      <c r="F1179" s="86"/>
      <c r="G1179" s="86"/>
      <c r="H1179" s="86"/>
      <c r="I1179" s="86"/>
      <c r="J1179" s="86"/>
      <c r="K1179" s="86"/>
    </row>
    <row r="1180" spans="1:11" ht="15" customHeight="1" x14ac:dyDescent="0.25"/>
    <row r="1181" spans="1:11" ht="15" customHeight="1" x14ac:dyDescent="0.25">
      <c r="A1181" s="86" t="s">
        <v>115</v>
      </c>
      <c r="B1181" s="86"/>
      <c r="C1181" s="86"/>
      <c r="D1181" s="86"/>
      <c r="E1181" s="86"/>
      <c r="F1181" s="86"/>
      <c r="G1181" s="86"/>
      <c r="H1181" s="86"/>
      <c r="I1181" s="86"/>
      <c r="J1181" s="86"/>
      <c r="K1181" s="86"/>
    </row>
    <row r="1182" spans="1:11" ht="15" customHeight="1" x14ac:dyDescent="0.25"/>
    <row r="1183" spans="1:11" ht="15" customHeight="1" x14ac:dyDescent="0.25"/>
    <row r="1184" spans="1:11" ht="15" customHeight="1" x14ac:dyDescent="0.25">
      <c r="E1184" s="33">
        <v>2019</v>
      </c>
      <c r="G1184" s="33">
        <v>2020</v>
      </c>
      <c r="H1184" s="33"/>
      <c r="I1184" s="5">
        <v>2020</v>
      </c>
      <c r="K1184" s="33">
        <v>2021</v>
      </c>
    </row>
    <row r="1185" spans="1:11" ht="15" customHeight="1" x14ac:dyDescent="0.25">
      <c r="E1185" s="33" t="s">
        <v>86</v>
      </c>
      <c r="G1185" s="33" t="s">
        <v>5</v>
      </c>
      <c r="H1185" s="33"/>
      <c r="I1185" s="6" t="s">
        <v>4</v>
      </c>
      <c r="J1185" s="86" t="s">
        <v>5</v>
      </c>
      <c r="K1185" s="86"/>
    </row>
    <row r="1186" spans="1:11" ht="15" customHeight="1" x14ac:dyDescent="0.25"/>
    <row r="1187" spans="1:11" ht="15" customHeight="1" x14ac:dyDescent="0.25"/>
    <row r="1188" spans="1:11" ht="15" customHeight="1" x14ac:dyDescent="0.25">
      <c r="A1188" s="1" t="s">
        <v>6</v>
      </c>
    </row>
    <row r="1189" spans="1:11" ht="15" customHeight="1" x14ac:dyDescent="0.25">
      <c r="B1189" s="1" t="s">
        <v>8</v>
      </c>
      <c r="D1189" s="7" t="s">
        <v>9</v>
      </c>
      <c r="E1189" s="2">
        <v>129886</v>
      </c>
      <c r="F1189" s="8" t="s">
        <v>9</v>
      </c>
      <c r="G1189" s="2">
        <v>135000</v>
      </c>
      <c r="H1189" s="8" t="s">
        <v>9</v>
      </c>
      <c r="J1189" s="8" t="s">
        <v>9</v>
      </c>
      <c r="K1189" s="2"/>
    </row>
    <row r="1190" spans="1:11" ht="15" customHeight="1" x14ac:dyDescent="0.25">
      <c r="B1190" s="1" t="s">
        <v>457</v>
      </c>
      <c r="E1190" s="2"/>
      <c r="G1190" s="2"/>
      <c r="K1190" s="2"/>
    </row>
    <row r="1191" spans="1:11" ht="15" customHeight="1" x14ac:dyDescent="0.25">
      <c r="C1191" s="1" t="s">
        <v>412</v>
      </c>
      <c r="E1191" s="2"/>
      <c r="G1191" s="2"/>
      <c r="K1191" s="2"/>
    </row>
    <row r="1192" spans="1:11" ht="15" customHeight="1" x14ac:dyDescent="0.25">
      <c r="C1192" s="1" t="s">
        <v>458</v>
      </c>
      <c r="E1192" s="2"/>
      <c r="G1192" s="2"/>
      <c r="K1192" s="2"/>
    </row>
    <row r="1193" spans="1:11" ht="15" customHeight="1" x14ac:dyDescent="0.25">
      <c r="C1193" s="1" t="s">
        <v>459</v>
      </c>
      <c r="E1193" s="2"/>
      <c r="F1193" s="2"/>
      <c r="G1193" s="2"/>
      <c r="H1193" s="2"/>
      <c r="J1193" s="2"/>
      <c r="K1193" s="2"/>
    </row>
    <row r="1194" spans="1:11" ht="15" customHeight="1" x14ac:dyDescent="0.25">
      <c r="B1194" s="1" t="s">
        <v>70</v>
      </c>
      <c r="E1194" s="4">
        <v>1599</v>
      </c>
      <c r="G1194" s="4">
        <v>1200</v>
      </c>
      <c r="I1194" s="4"/>
      <c r="K1194" s="4"/>
    </row>
    <row r="1195" spans="1:11" ht="15" customHeight="1" x14ac:dyDescent="0.25">
      <c r="E1195" s="2"/>
      <c r="G1195" s="2"/>
      <c r="K1195" s="2"/>
    </row>
    <row r="1196" spans="1:11" ht="15" customHeight="1" x14ac:dyDescent="0.25">
      <c r="B1196" s="1" t="s">
        <v>85</v>
      </c>
      <c r="E1196" s="4">
        <f>SUM(E1189:E1195)</f>
        <v>131485</v>
      </c>
      <c r="G1196" s="4">
        <f>SUM(G1189:G1195)</f>
        <v>136200</v>
      </c>
      <c r="I1196" s="4">
        <f>SUM(I1189:I1195)</f>
        <v>0</v>
      </c>
      <c r="K1196" s="4">
        <f>SUM(K1189:K1195)</f>
        <v>0</v>
      </c>
    </row>
    <row r="1197" spans="1:11" ht="15" customHeight="1" x14ac:dyDescent="0.25">
      <c r="E1197" s="2"/>
      <c r="G1197" s="2"/>
      <c r="K1197" s="2"/>
    </row>
    <row r="1198" spans="1:11" ht="15" customHeight="1" x14ac:dyDescent="0.25">
      <c r="A1198" s="1" t="s">
        <v>88</v>
      </c>
      <c r="E1198" s="2" t="s">
        <v>11</v>
      </c>
      <c r="G1198" s="2"/>
      <c r="K1198" s="2"/>
    </row>
    <row r="1199" spans="1:11" ht="15" customHeight="1" x14ac:dyDescent="0.25">
      <c r="B1199" s="1" t="s">
        <v>462</v>
      </c>
      <c r="E1199" s="2"/>
      <c r="F1199" s="2"/>
      <c r="G1199" s="2">
        <v>610512</v>
      </c>
      <c r="H1199" s="2"/>
      <c r="J1199" s="2"/>
      <c r="K1199" s="2"/>
    </row>
    <row r="1200" spans="1:11" ht="15" customHeight="1" x14ac:dyDescent="0.25">
      <c r="B1200" s="1" t="s">
        <v>464</v>
      </c>
      <c r="E1200" s="2"/>
      <c r="F1200" s="2"/>
      <c r="G1200" s="2">
        <v>50000</v>
      </c>
      <c r="H1200" s="2"/>
      <c r="J1200" s="2"/>
      <c r="K1200" s="2"/>
    </row>
    <row r="1201" spans="1:11" ht="15" customHeight="1" x14ac:dyDescent="0.25">
      <c r="B1201" s="1" t="s">
        <v>423</v>
      </c>
      <c r="E1201" s="2"/>
      <c r="F1201" s="2"/>
      <c r="G1201" s="2"/>
      <c r="H1201" s="2"/>
      <c r="J1201" s="2"/>
      <c r="K1201" s="2"/>
    </row>
    <row r="1202" spans="1:11" ht="15" customHeight="1" x14ac:dyDescent="0.25">
      <c r="B1202" s="1" t="s">
        <v>94</v>
      </c>
      <c r="E1202" s="10">
        <v>102007</v>
      </c>
      <c r="F1202" s="2"/>
      <c r="G1202" s="10"/>
      <c r="H1202" s="2"/>
      <c r="I1202" s="10"/>
      <c r="J1202" s="2"/>
      <c r="K1202" s="10"/>
    </row>
    <row r="1203" spans="1:11" ht="15" customHeight="1" x14ac:dyDescent="0.25">
      <c r="E1203" s="2"/>
      <c r="G1203" s="2"/>
      <c r="K1203" s="2"/>
    </row>
    <row r="1204" spans="1:11" ht="15" customHeight="1" x14ac:dyDescent="0.25">
      <c r="B1204" s="1" t="s">
        <v>95</v>
      </c>
      <c r="E1204" s="4">
        <f>SUM(E1199:E1203)</f>
        <v>102007</v>
      </c>
      <c r="F1204" s="2"/>
      <c r="G1204" s="4">
        <f>SUM(G1199:G1203)</f>
        <v>660512</v>
      </c>
      <c r="H1204" s="2"/>
      <c r="I1204" s="4">
        <f>SUM(I1199:I1203)</f>
        <v>0</v>
      </c>
      <c r="J1204" s="2"/>
      <c r="K1204" s="4">
        <f>SUM(K1199:K1203)</f>
        <v>0</v>
      </c>
    </row>
    <row r="1205" spans="1:11" ht="15" customHeight="1" x14ac:dyDescent="0.25">
      <c r="E1205" s="2"/>
      <c r="G1205" s="2"/>
      <c r="K1205" s="2" t="s">
        <v>467</v>
      </c>
    </row>
    <row r="1206" spans="1:11" ht="15" customHeight="1" x14ac:dyDescent="0.25">
      <c r="B1206" s="1" t="s">
        <v>96</v>
      </c>
      <c r="E1206" s="2"/>
      <c r="G1206" s="2"/>
      <c r="K1206" s="2"/>
    </row>
    <row r="1207" spans="1:11" ht="15" customHeight="1" x14ac:dyDescent="0.25">
      <c r="C1207" s="1" t="s">
        <v>97</v>
      </c>
      <c r="E1207" s="2">
        <f>SUM(E1196-E1204)</f>
        <v>29478</v>
      </c>
      <c r="G1207" s="2">
        <f>SUM(G1196-G1204)</f>
        <v>-524312</v>
      </c>
      <c r="I1207" s="2">
        <f>SUM(I1196-I1204)</f>
        <v>0</v>
      </c>
      <c r="K1207" s="2">
        <f>SUM(K1196-K1204)</f>
        <v>0</v>
      </c>
    </row>
    <row r="1208" spans="1:11" ht="15" customHeight="1" x14ac:dyDescent="0.25">
      <c r="E1208" s="2"/>
      <c r="G1208" s="2"/>
      <c r="K1208" s="2"/>
    </row>
    <row r="1209" spans="1:11" ht="15" customHeight="1" x14ac:dyDescent="0.25">
      <c r="A1209" s="1" t="s">
        <v>111</v>
      </c>
      <c r="E1209" s="4">
        <v>533307</v>
      </c>
      <c r="G1209" s="4">
        <v>524312</v>
      </c>
      <c r="I1209" s="4">
        <f>E1211</f>
        <v>562785</v>
      </c>
      <c r="K1209" s="4">
        <f>I1211</f>
        <v>562785</v>
      </c>
    </row>
    <row r="1210" spans="1:11" ht="15" customHeight="1" x14ac:dyDescent="0.25">
      <c r="E1210" s="2"/>
      <c r="G1210" s="2"/>
      <c r="K1210" s="2"/>
    </row>
    <row r="1211" spans="1:11" ht="15" customHeight="1" thickBot="1" x14ac:dyDescent="0.3">
      <c r="A1211" s="1" t="s">
        <v>112</v>
      </c>
      <c r="D1211" s="7" t="s">
        <v>9</v>
      </c>
      <c r="E1211" s="3">
        <f>SUM(E1207:E1209)</f>
        <v>562785</v>
      </c>
      <c r="F1211" s="8" t="s">
        <v>9</v>
      </c>
      <c r="G1211" s="25">
        <f>SUM(G1207:G1209)</f>
        <v>0</v>
      </c>
      <c r="H1211" s="8" t="s">
        <v>9</v>
      </c>
      <c r="I1211" s="3">
        <f>SUM(I1207:I1209)</f>
        <v>562785</v>
      </c>
      <c r="J1211" s="8" t="s">
        <v>9</v>
      </c>
      <c r="K1211" s="24">
        <f>SUM(K1209:K1210,K1207)</f>
        <v>562785</v>
      </c>
    </row>
    <row r="1212" spans="1:11" ht="15" customHeight="1" thickTop="1" x14ac:dyDescent="0.25">
      <c r="D1212" s="7"/>
      <c r="E1212" s="2"/>
      <c r="F1212" s="8"/>
      <c r="G1212" s="26"/>
      <c r="H1212" s="8"/>
      <c r="J1212" s="8"/>
      <c r="K1212" s="8"/>
    </row>
    <row r="1213" spans="1:11" ht="15" customHeight="1" x14ac:dyDescent="0.25">
      <c r="D1213" s="7"/>
      <c r="E1213" s="2"/>
      <c r="F1213" s="8"/>
      <c r="G1213" s="26"/>
      <c r="H1213" s="8"/>
      <c r="J1213" s="8"/>
      <c r="K1213" s="8"/>
    </row>
    <row r="1214" spans="1:11" ht="15" customHeight="1" x14ac:dyDescent="0.25">
      <c r="D1214" s="7"/>
      <c r="E1214" s="2"/>
      <c r="F1214" s="8"/>
      <c r="G1214" s="26"/>
      <c r="H1214" s="8"/>
      <c r="J1214" s="8"/>
      <c r="K1214" s="8"/>
    </row>
    <row r="1215" spans="1:11" ht="15" customHeight="1" x14ac:dyDescent="0.25">
      <c r="D1215" s="7"/>
      <c r="E1215" s="2"/>
      <c r="F1215" s="8"/>
      <c r="G1215" s="26"/>
      <c r="H1215" s="8"/>
      <c r="J1215" s="8"/>
      <c r="K1215" s="8"/>
    </row>
    <row r="1216" spans="1:11" ht="15" customHeight="1" x14ac:dyDescent="0.25">
      <c r="D1216" s="7"/>
      <c r="E1216" s="2"/>
      <c r="F1216" s="8"/>
      <c r="G1216" s="26"/>
      <c r="H1216" s="8"/>
      <c r="J1216" s="8"/>
      <c r="K1216" s="8"/>
    </row>
    <row r="1217" spans="1:11" ht="15" customHeight="1" x14ac:dyDescent="0.25">
      <c r="D1217" s="7"/>
      <c r="E1217" s="2"/>
      <c r="F1217" s="8"/>
      <c r="G1217" s="26"/>
      <c r="H1217" s="8"/>
      <c r="J1217" s="8"/>
      <c r="K1217" s="8"/>
    </row>
    <row r="1218" spans="1:11" ht="15" customHeight="1" x14ac:dyDescent="0.25">
      <c r="D1218" s="7"/>
      <c r="E1218" s="2"/>
      <c r="F1218" s="8"/>
      <c r="G1218" s="26"/>
      <c r="H1218" s="8"/>
      <c r="J1218" s="8"/>
      <c r="K1218" s="8"/>
    </row>
    <row r="1219" spans="1:11" ht="15" customHeight="1" x14ac:dyDescent="0.25">
      <c r="D1219" s="7"/>
      <c r="E1219" s="2"/>
      <c r="F1219" s="8"/>
      <c r="G1219" s="26"/>
      <c r="H1219" s="8"/>
      <c r="J1219" s="8"/>
      <c r="K1219" s="8"/>
    </row>
    <row r="1220" spans="1:11" ht="15" customHeight="1" x14ac:dyDescent="0.25">
      <c r="D1220" s="7"/>
      <c r="E1220" s="2"/>
      <c r="F1220" s="8"/>
      <c r="G1220" s="26"/>
      <c r="H1220" s="8"/>
      <c r="J1220" s="8"/>
      <c r="K1220" s="8"/>
    </row>
    <row r="1221" spans="1:11" ht="15" customHeight="1" x14ac:dyDescent="0.25">
      <c r="D1221" s="7"/>
      <c r="E1221" s="2"/>
      <c r="F1221" s="8"/>
      <c r="G1221" s="26"/>
      <c r="H1221" s="8"/>
      <c r="J1221" s="8"/>
      <c r="K1221" s="8"/>
    </row>
    <row r="1222" spans="1:11" ht="15" customHeight="1" x14ac:dyDescent="0.25">
      <c r="D1222" s="7"/>
      <c r="E1222" s="2"/>
      <c r="F1222" s="8"/>
      <c r="G1222" s="26"/>
      <c r="H1222" s="8"/>
      <c r="J1222" s="8"/>
      <c r="K1222" s="8"/>
    </row>
    <row r="1223" spans="1:11" ht="15" customHeight="1" x14ac:dyDescent="0.25">
      <c r="D1223" s="7"/>
      <c r="E1223" s="2"/>
      <c r="F1223" s="8"/>
      <c r="G1223" s="26"/>
      <c r="H1223" s="8"/>
      <c r="J1223" s="8"/>
      <c r="K1223" s="8"/>
    </row>
    <row r="1224" spans="1:11" ht="15" customHeight="1" x14ac:dyDescent="0.25">
      <c r="D1224" s="7"/>
      <c r="E1224" s="2"/>
      <c r="F1224" s="8"/>
      <c r="G1224" s="26"/>
      <c r="H1224" s="8"/>
      <c r="J1224" s="8"/>
      <c r="K1224" s="8"/>
    </row>
    <row r="1225" spans="1:11" ht="15" customHeight="1" x14ac:dyDescent="0.25">
      <c r="D1225" s="7"/>
      <c r="E1225" s="2"/>
      <c r="F1225" s="8"/>
      <c r="G1225" s="26"/>
      <c r="H1225" s="8"/>
      <c r="J1225" s="8"/>
      <c r="K1225" s="8"/>
    </row>
    <row r="1226" spans="1:11" ht="15" customHeight="1" x14ac:dyDescent="0.25">
      <c r="D1226" s="7"/>
      <c r="E1226" s="2"/>
      <c r="F1226" s="8"/>
      <c r="G1226" s="26"/>
      <c r="H1226" s="8"/>
      <c r="J1226" s="8"/>
      <c r="K1226" s="8"/>
    </row>
    <row r="1227" spans="1:11" ht="15" customHeight="1" x14ac:dyDescent="0.25">
      <c r="D1227" s="7"/>
      <c r="E1227" s="2"/>
      <c r="F1227" s="8"/>
      <c r="G1227" s="26"/>
      <c r="H1227" s="8"/>
      <c r="J1227" s="8"/>
      <c r="K1227" s="8"/>
    </row>
    <row r="1228" spans="1:11" ht="15" customHeight="1" x14ac:dyDescent="0.25">
      <c r="D1228" s="7"/>
      <c r="E1228" s="2"/>
      <c r="F1228" s="8"/>
      <c r="G1228" s="26"/>
      <c r="H1228" s="8"/>
      <c r="J1228" s="8"/>
      <c r="K1228" s="8"/>
    </row>
    <row r="1229" spans="1:11" ht="15" customHeight="1" x14ac:dyDescent="0.25">
      <c r="D1229" s="7"/>
      <c r="E1229" s="2"/>
      <c r="F1229" s="8"/>
      <c r="G1229" s="26"/>
      <c r="H1229" s="8"/>
      <c r="J1229" s="8"/>
      <c r="K1229" s="8"/>
    </row>
    <row r="1230" spans="1:11" ht="15" customHeight="1" x14ac:dyDescent="0.25">
      <c r="A1230" s="86">
        <v>24</v>
      </c>
      <c r="B1230" s="86"/>
      <c r="C1230" s="86"/>
      <c r="D1230" s="86"/>
      <c r="E1230" s="86"/>
      <c r="F1230" s="86"/>
      <c r="G1230" s="86"/>
      <c r="H1230" s="86"/>
      <c r="I1230" s="86"/>
      <c r="J1230" s="86"/>
      <c r="K1230" s="86"/>
    </row>
    <row r="1231" spans="1:11" ht="15" customHeight="1" x14ac:dyDescent="0.25">
      <c r="A1231" s="86" t="s">
        <v>0</v>
      </c>
      <c r="B1231" s="86"/>
      <c r="C1231" s="86"/>
      <c r="D1231" s="86"/>
      <c r="E1231" s="86"/>
      <c r="F1231" s="86"/>
      <c r="G1231" s="86"/>
      <c r="H1231" s="86"/>
      <c r="I1231" s="86"/>
      <c r="J1231" s="86"/>
      <c r="K1231" s="86"/>
    </row>
    <row r="1232" spans="1:11" ht="15" customHeight="1" x14ac:dyDescent="0.25"/>
    <row r="1233" spans="1:11" ht="15" customHeight="1" x14ac:dyDescent="0.25">
      <c r="A1233" s="86" t="s">
        <v>469</v>
      </c>
      <c r="B1233" s="86"/>
      <c r="C1233" s="86"/>
      <c r="D1233" s="86"/>
      <c r="E1233" s="86"/>
      <c r="F1233" s="86"/>
      <c r="G1233" s="86"/>
      <c r="H1233" s="86"/>
      <c r="I1233" s="86"/>
      <c r="J1233" s="86"/>
      <c r="K1233" s="86"/>
    </row>
    <row r="1234" spans="1:11" ht="15" customHeight="1" x14ac:dyDescent="0.25"/>
    <row r="1235" spans="1:11" ht="15" customHeight="1" x14ac:dyDescent="0.25">
      <c r="A1235" s="86" t="s">
        <v>114</v>
      </c>
      <c r="B1235" s="86"/>
      <c r="C1235" s="86"/>
      <c r="D1235" s="86"/>
      <c r="E1235" s="86"/>
      <c r="F1235" s="86"/>
      <c r="G1235" s="86"/>
      <c r="H1235" s="86"/>
      <c r="I1235" s="86"/>
      <c r="J1235" s="86"/>
      <c r="K1235" s="86"/>
    </row>
    <row r="1236" spans="1:11" ht="15" customHeight="1" x14ac:dyDescent="0.25"/>
    <row r="1237" spans="1:11" ht="15" customHeight="1" x14ac:dyDescent="0.25">
      <c r="A1237" s="86" t="s">
        <v>115</v>
      </c>
      <c r="B1237" s="86"/>
      <c r="C1237" s="86"/>
      <c r="D1237" s="86"/>
      <c r="E1237" s="86"/>
      <c r="F1237" s="86"/>
      <c r="G1237" s="86"/>
      <c r="H1237" s="86"/>
      <c r="I1237" s="86"/>
      <c r="J1237" s="86"/>
      <c r="K1237" s="86"/>
    </row>
    <row r="1238" spans="1:11" ht="15" customHeight="1" x14ac:dyDescent="0.25"/>
    <row r="1239" spans="1:11" ht="15" customHeight="1" x14ac:dyDescent="0.25"/>
    <row r="1240" spans="1:11" ht="15" customHeight="1" x14ac:dyDescent="0.25">
      <c r="E1240" s="33">
        <v>2019</v>
      </c>
      <c r="G1240" s="33">
        <v>2020</v>
      </c>
      <c r="H1240" s="33"/>
      <c r="I1240" s="5">
        <v>2020</v>
      </c>
      <c r="K1240" s="33">
        <v>2021</v>
      </c>
    </row>
    <row r="1241" spans="1:11" ht="15" customHeight="1" x14ac:dyDescent="0.25">
      <c r="E1241" s="33" t="s">
        <v>86</v>
      </c>
      <c r="G1241" s="33" t="s">
        <v>5</v>
      </c>
      <c r="H1241" s="33"/>
      <c r="I1241" s="6" t="s">
        <v>4</v>
      </c>
      <c r="J1241" s="86" t="s">
        <v>5</v>
      </c>
      <c r="K1241" s="86"/>
    </row>
    <row r="1242" spans="1:11" ht="15" customHeight="1" x14ac:dyDescent="0.25"/>
    <row r="1243" spans="1:11" ht="15" customHeight="1" x14ac:dyDescent="0.25"/>
    <row r="1244" spans="1:11" ht="15" customHeight="1" x14ac:dyDescent="0.25">
      <c r="A1244" s="1" t="s">
        <v>6</v>
      </c>
    </row>
    <row r="1245" spans="1:11" ht="15" customHeight="1" x14ac:dyDescent="0.25">
      <c r="B1245" s="1" t="s">
        <v>457</v>
      </c>
    </row>
    <row r="1246" spans="1:11" ht="15" customHeight="1" x14ac:dyDescent="0.25">
      <c r="C1246" s="1" t="s">
        <v>472</v>
      </c>
      <c r="D1246" s="7" t="s">
        <v>9</v>
      </c>
      <c r="E1246" s="2">
        <v>362052</v>
      </c>
      <c r="F1246" s="8" t="s">
        <v>9</v>
      </c>
      <c r="G1246" s="2">
        <v>620000</v>
      </c>
      <c r="H1246" s="8" t="s">
        <v>9</v>
      </c>
      <c r="I1246" s="8"/>
      <c r="J1246" s="8" t="s">
        <v>9</v>
      </c>
      <c r="K1246" s="2"/>
    </row>
    <row r="1247" spans="1:11" ht="15" customHeight="1" x14ac:dyDescent="0.25">
      <c r="C1247" s="1" t="s">
        <v>475</v>
      </c>
      <c r="D1247" s="7"/>
      <c r="E1247" s="2"/>
      <c r="F1247" s="8"/>
      <c r="G1247" s="2"/>
      <c r="H1247" s="8"/>
      <c r="I1247" s="8"/>
      <c r="J1247" s="8"/>
      <c r="K1247" s="2"/>
    </row>
    <row r="1248" spans="1:11" ht="15" customHeight="1" x14ac:dyDescent="0.25">
      <c r="C1248" s="1" t="s">
        <v>476</v>
      </c>
      <c r="D1248" s="7"/>
      <c r="E1248" s="2"/>
      <c r="F1248" s="8"/>
      <c r="G1248" s="2"/>
      <c r="H1248" s="8"/>
      <c r="I1248" s="8"/>
      <c r="J1248" s="8"/>
      <c r="K1248" s="2"/>
    </row>
    <row r="1249" spans="1:11" ht="15" customHeight="1" x14ac:dyDescent="0.25">
      <c r="C1249" s="1" t="s">
        <v>479</v>
      </c>
      <c r="D1249" s="7"/>
      <c r="E1249" s="2">
        <v>49852</v>
      </c>
      <c r="F1249" s="8"/>
      <c r="G1249" s="2">
        <v>50850</v>
      </c>
      <c r="H1249" s="8"/>
      <c r="I1249" s="8"/>
      <c r="J1249" s="8"/>
      <c r="K1249" s="2"/>
    </row>
    <row r="1250" spans="1:11" ht="15" customHeight="1" x14ac:dyDescent="0.25">
      <c r="B1250" s="1" t="s">
        <v>70</v>
      </c>
      <c r="E1250" s="2">
        <v>1226</v>
      </c>
      <c r="F1250" s="2"/>
      <c r="G1250" s="2">
        <v>1000</v>
      </c>
      <c r="H1250" s="8"/>
      <c r="I1250" s="8"/>
      <c r="J1250" s="2"/>
      <c r="K1250" s="2"/>
    </row>
    <row r="1251" spans="1:11" ht="15" customHeight="1" x14ac:dyDescent="0.25">
      <c r="B1251" s="1" t="s">
        <v>344</v>
      </c>
      <c r="E1251" s="10"/>
      <c r="F1251" s="2"/>
      <c r="G1251" s="10"/>
      <c r="H1251" s="8"/>
      <c r="I1251" s="15"/>
      <c r="J1251" s="2"/>
      <c r="K1251" s="10"/>
    </row>
    <row r="1252" spans="1:11" ht="15" customHeight="1" x14ac:dyDescent="0.25">
      <c r="E1252" s="2"/>
      <c r="F1252" s="2"/>
      <c r="G1252" s="2"/>
      <c r="H1252" s="8"/>
      <c r="I1252" s="8"/>
      <c r="J1252" s="2"/>
      <c r="K1252" s="2"/>
    </row>
    <row r="1253" spans="1:11" ht="15" customHeight="1" x14ac:dyDescent="0.25">
      <c r="B1253" s="1" t="s">
        <v>85</v>
      </c>
      <c r="E1253" s="4">
        <f>SUM(E1246:E1252)</f>
        <v>413130</v>
      </c>
      <c r="F1253" s="2"/>
      <c r="G1253" s="4">
        <f>SUM(G1246:G1252)</f>
        <v>671850</v>
      </c>
      <c r="H1253" s="8"/>
      <c r="I1253" s="15">
        <f>SUM(I1246:I1252)</f>
        <v>0</v>
      </c>
      <c r="J1253" s="2"/>
      <c r="K1253" s="4">
        <f>SUM(K1246:K1252)</f>
        <v>0</v>
      </c>
    </row>
    <row r="1254" spans="1:11" ht="15" customHeight="1" x14ac:dyDescent="0.25">
      <c r="E1254" s="2"/>
      <c r="G1254" s="2"/>
      <c r="H1254" s="8"/>
      <c r="I1254" s="8"/>
      <c r="K1254" s="2"/>
    </row>
    <row r="1255" spans="1:11" ht="15" customHeight="1" x14ac:dyDescent="0.25">
      <c r="A1255" s="1" t="s">
        <v>88</v>
      </c>
      <c r="E1255" s="2"/>
      <c r="F1255" s="2"/>
      <c r="G1255" s="2"/>
      <c r="H1255" s="8"/>
      <c r="I1255" s="8"/>
      <c r="J1255" s="2"/>
      <c r="K1255" s="2"/>
    </row>
    <row r="1256" spans="1:11" ht="15" customHeight="1" x14ac:dyDescent="0.25">
      <c r="B1256" s="1" t="s">
        <v>423</v>
      </c>
      <c r="E1256" s="4">
        <v>469660</v>
      </c>
      <c r="F1256" s="2"/>
      <c r="G1256" s="4">
        <v>1234536</v>
      </c>
      <c r="H1256" s="8"/>
      <c r="I1256" s="15"/>
      <c r="J1256" s="2"/>
      <c r="K1256" s="4"/>
    </row>
    <row r="1257" spans="1:11" ht="15" customHeight="1" x14ac:dyDescent="0.25">
      <c r="E1257" s="2"/>
      <c r="G1257" s="2"/>
      <c r="H1257" s="8"/>
      <c r="I1257" s="8"/>
      <c r="K1257" s="2"/>
    </row>
    <row r="1258" spans="1:11" ht="15" customHeight="1" x14ac:dyDescent="0.25">
      <c r="B1258" s="1" t="s">
        <v>95</v>
      </c>
      <c r="E1258" s="4">
        <f>SUM(E1256:E1257)</f>
        <v>469660</v>
      </c>
      <c r="F1258" s="2"/>
      <c r="G1258" s="4">
        <f>SUM(G1256:G1257)</f>
        <v>1234536</v>
      </c>
      <c r="H1258" s="8"/>
      <c r="I1258" s="15">
        <f>SUM(I1256:I1257)</f>
        <v>0</v>
      </c>
      <c r="J1258" s="2"/>
      <c r="K1258" s="4">
        <f>SUM(K1256:K1257)</f>
        <v>0</v>
      </c>
    </row>
    <row r="1259" spans="1:11" ht="15" customHeight="1" x14ac:dyDescent="0.25">
      <c r="E1259" s="2"/>
      <c r="F1259" s="2"/>
      <c r="G1259" s="2"/>
      <c r="H1259" s="8"/>
      <c r="I1259" s="8"/>
      <c r="J1259" s="2"/>
      <c r="K1259" s="2"/>
    </row>
    <row r="1260" spans="1:11" ht="15" customHeight="1" x14ac:dyDescent="0.25">
      <c r="B1260" s="1" t="s">
        <v>483</v>
      </c>
      <c r="E1260" s="2">
        <f>E1253-E1258</f>
        <v>-56530</v>
      </c>
      <c r="F1260" s="2"/>
      <c r="G1260" s="2">
        <f>G1253-G1258</f>
        <v>-562686</v>
      </c>
      <c r="H1260" s="8"/>
      <c r="I1260" s="2">
        <f>I1253-I1258</f>
        <v>0</v>
      </c>
      <c r="J1260" s="2"/>
      <c r="K1260" s="2">
        <f>K1253-K1258</f>
        <v>0</v>
      </c>
    </row>
    <row r="1261" spans="1:11" ht="15" customHeight="1" x14ac:dyDescent="0.25">
      <c r="E1261" s="2"/>
      <c r="F1261" s="2"/>
      <c r="G1261" s="2"/>
      <c r="H1261" s="8"/>
      <c r="I1261" s="8"/>
      <c r="J1261" s="2"/>
      <c r="K1261" s="2"/>
    </row>
    <row r="1262" spans="1:11" ht="15" customHeight="1" x14ac:dyDescent="0.25">
      <c r="A1262" s="1" t="s">
        <v>111</v>
      </c>
      <c r="E1262" s="4">
        <v>584739</v>
      </c>
      <c r="F1262" s="2"/>
      <c r="G1262" s="4">
        <v>562686</v>
      </c>
      <c r="H1262" s="8"/>
      <c r="I1262" s="15">
        <f>E1264</f>
        <v>528209</v>
      </c>
      <c r="J1262" s="2"/>
      <c r="K1262" s="4">
        <f>I1264</f>
        <v>528209</v>
      </c>
    </row>
    <row r="1263" spans="1:11" ht="15" customHeight="1" x14ac:dyDescent="0.25">
      <c r="E1263" s="2"/>
      <c r="F1263" s="2"/>
      <c r="G1263" s="2"/>
      <c r="H1263" s="8"/>
      <c r="I1263" s="8"/>
      <c r="J1263" s="2"/>
      <c r="K1263" s="2"/>
    </row>
    <row r="1264" spans="1:11" ht="15" customHeight="1" thickBot="1" x14ac:dyDescent="0.3">
      <c r="A1264" s="1" t="s">
        <v>112</v>
      </c>
      <c r="D1264" s="7" t="s">
        <v>9</v>
      </c>
      <c r="E1264" s="3">
        <f>SUM(E1260:E1262)</f>
        <v>528209</v>
      </c>
      <c r="F1264" s="8" t="s">
        <v>9</v>
      </c>
      <c r="G1264" s="25">
        <f>SUM(G1260:G1262)</f>
        <v>0</v>
      </c>
      <c r="H1264" s="8" t="s">
        <v>9</v>
      </c>
      <c r="I1264" s="16">
        <f>SUM(I1260:I1262)</f>
        <v>528209</v>
      </c>
      <c r="J1264" s="8" t="s">
        <v>9</v>
      </c>
      <c r="K1264" s="24">
        <f>SUM(K1260:K1263)</f>
        <v>528209</v>
      </c>
    </row>
    <row r="1265" spans="4:11" ht="15" customHeight="1" thickTop="1" x14ac:dyDescent="0.25">
      <c r="D1265" s="7"/>
      <c r="E1265" s="2"/>
      <c r="F1265" s="8"/>
      <c r="G1265" s="2"/>
      <c r="H1265" s="8"/>
      <c r="I1265" s="8"/>
      <c r="J1265" s="8"/>
      <c r="K1265" s="8"/>
    </row>
    <row r="1266" spans="4:11" ht="15" customHeight="1" x14ac:dyDescent="0.25">
      <c r="D1266" s="7"/>
      <c r="E1266" s="2"/>
      <c r="F1266" s="8"/>
      <c r="G1266" s="2"/>
      <c r="H1266" s="8"/>
      <c r="I1266" s="8"/>
      <c r="J1266" s="8"/>
      <c r="K1266" s="8"/>
    </row>
    <row r="1267" spans="4:11" ht="15" customHeight="1" x14ac:dyDescent="0.25">
      <c r="D1267" s="7"/>
      <c r="E1267" s="2"/>
      <c r="F1267" s="8"/>
      <c r="G1267" s="2"/>
      <c r="H1267" s="8"/>
      <c r="I1267" s="8"/>
      <c r="J1267" s="8"/>
      <c r="K1267" s="8"/>
    </row>
    <row r="1268" spans="4:11" ht="15" customHeight="1" x14ac:dyDescent="0.25">
      <c r="D1268" s="7"/>
      <c r="E1268" s="2"/>
      <c r="F1268" s="8"/>
      <c r="G1268" s="2"/>
      <c r="H1268" s="8"/>
      <c r="I1268" s="8"/>
      <c r="J1268" s="8"/>
      <c r="K1268" s="8"/>
    </row>
    <row r="1269" spans="4:11" ht="15" customHeight="1" x14ac:dyDescent="0.25">
      <c r="D1269" s="7"/>
      <c r="E1269" s="2"/>
      <c r="F1269" s="8"/>
      <c r="G1269" s="2"/>
      <c r="H1269" s="8"/>
      <c r="I1269" s="8"/>
      <c r="J1269" s="8"/>
      <c r="K1269" s="8"/>
    </row>
    <row r="1270" spans="4:11" ht="15" customHeight="1" x14ac:dyDescent="0.25">
      <c r="D1270" s="7"/>
      <c r="E1270" s="2"/>
      <c r="F1270" s="8"/>
      <c r="G1270" s="2"/>
      <c r="H1270" s="8"/>
      <c r="I1270" s="8"/>
      <c r="J1270" s="8"/>
      <c r="K1270" s="8"/>
    </row>
    <row r="1271" spans="4:11" ht="15" customHeight="1" x14ac:dyDescent="0.25">
      <c r="D1271" s="7"/>
      <c r="E1271" s="2"/>
      <c r="F1271" s="8"/>
      <c r="G1271" s="2"/>
      <c r="H1271" s="8"/>
      <c r="I1271" s="8"/>
      <c r="J1271" s="8"/>
      <c r="K1271" s="8"/>
    </row>
    <row r="1272" spans="4:11" ht="15" customHeight="1" x14ac:dyDescent="0.25">
      <c r="D1272" s="7"/>
      <c r="E1272" s="2"/>
      <c r="F1272" s="8"/>
      <c r="G1272" s="2"/>
      <c r="H1272" s="8"/>
      <c r="I1272" s="8"/>
      <c r="J1272" s="8"/>
      <c r="K1272" s="8"/>
    </row>
    <row r="1273" spans="4:11" ht="15" customHeight="1" x14ac:dyDescent="0.25">
      <c r="D1273" s="7"/>
      <c r="E1273" s="2"/>
      <c r="F1273" s="8"/>
      <c r="G1273" s="2"/>
      <c r="H1273" s="8"/>
      <c r="I1273" s="8"/>
      <c r="J1273" s="8"/>
      <c r="K1273" s="8"/>
    </row>
    <row r="1274" spans="4:11" ht="15" customHeight="1" x14ac:dyDescent="0.25">
      <c r="D1274" s="7"/>
      <c r="E1274" s="2"/>
      <c r="F1274" s="8"/>
      <c r="G1274" s="2"/>
      <c r="H1274" s="8"/>
      <c r="I1274" s="8"/>
      <c r="J1274" s="8"/>
      <c r="K1274" s="8"/>
    </row>
    <row r="1275" spans="4:11" ht="15" customHeight="1" x14ac:dyDescent="0.25">
      <c r="D1275" s="7"/>
      <c r="E1275" s="2"/>
      <c r="F1275" s="8"/>
      <c r="G1275" s="2"/>
      <c r="H1275" s="8"/>
      <c r="I1275" s="8"/>
      <c r="J1275" s="8"/>
      <c r="K1275" s="8"/>
    </row>
    <row r="1276" spans="4:11" ht="15" customHeight="1" x14ac:dyDescent="0.25">
      <c r="D1276" s="7"/>
      <c r="E1276" s="2"/>
      <c r="F1276" s="8"/>
      <c r="G1276" s="2"/>
      <c r="H1276" s="8"/>
      <c r="I1276" s="8"/>
      <c r="J1276" s="8"/>
      <c r="K1276" s="8"/>
    </row>
    <row r="1277" spans="4:11" ht="15" customHeight="1" x14ac:dyDescent="0.25">
      <c r="D1277" s="7"/>
      <c r="E1277" s="2"/>
      <c r="F1277" s="8"/>
      <c r="G1277" s="2"/>
      <c r="H1277" s="8"/>
      <c r="I1277" s="8"/>
      <c r="J1277" s="8"/>
      <c r="K1277" s="8"/>
    </row>
    <row r="1278" spans="4:11" ht="15" customHeight="1" x14ac:dyDescent="0.25">
      <c r="D1278" s="7"/>
      <c r="E1278" s="2"/>
      <c r="F1278" s="8"/>
      <c r="G1278" s="2"/>
      <c r="H1278" s="8"/>
      <c r="I1278" s="8"/>
      <c r="J1278" s="8"/>
      <c r="K1278" s="8"/>
    </row>
    <row r="1279" spans="4:11" ht="15" customHeight="1" x14ac:dyDescent="0.25">
      <c r="D1279" s="7"/>
      <c r="E1279" s="2"/>
      <c r="F1279" s="8"/>
      <c r="G1279" s="2"/>
      <c r="H1279" s="8"/>
      <c r="I1279" s="8"/>
      <c r="J1279" s="8"/>
      <c r="K1279" s="8"/>
    </row>
    <row r="1280" spans="4:11" ht="15" customHeight="1" x14ac:dyDescent="0.25">
      <c r="D1280" s="7"/>
      <c r="E1280" s="2"/>
      <c r="F1280" s="8"/>
      <c r="G1280" s="2"/>
      <c r="H1280" s="8"/>
      <c r="I1280" s="8"/>
      <c r="J1280" s="8"/>
      <c r="K1280" s="8"/>
    </row>
    <row r="1281" spans="1:11" ht="15" customHeight="1" x14ac:dyDescent="0.25">
      <c r="D1281" s="7"/>
      <c r="E1281" s="2"/>
      <c r="F1281" s="8"/>
      <c r="G1281" s="2"/>
      <c r="H1281" s="8"/>
      <c r="I1281" s="8"/>
      <c r="J1281" s="8"/>
      <c r="K1281" s="8"/>
    </row>
    <row r="1282" spans="1:11" ht="15" customHeight="1" x14ac:dyDescent="0.25">
      <c r="D1282" s="7"/>
      <c r="E1282" s="2"/>
      <c r="F1282" s="8"/>
      <c r="G1282" s="2"/>
      <c r="H1282" s="8"/>
      <c r="I1282" s="8"/>
      <c r="J1282" s="8"/>
      <c r="K1282" s="8"/>
    </row>
    <row r="1283" spans="1:11" ht="15" customHeight="1" x14ac:dyDescent="0.25">
      <c r="D1283" s="7"/>
      <c r="E1283" s="2"/>
      <c r="F1283" s="8"/>
      <c r="G1283" s="2"/>
      <c r="H1283" s="8"/>
      <c r="I1283" s="8"/>
      <c r="J1283" s="8"/>
      <c r="K1283" s="8"/>
    </row>
    <row r="1284" spans="1:11" ht="15" customHeight="1" x14ac:dyDescent="0.25">
      <c r="D1284" s="7"/>
      <c r="E1284" s="2"/>
      <c r="F1284" s="8"/>
      <c r="G1284" s="2"/>
      <c r="H1284" s="8"/>
      <c r="I1284" s="8"/>
      <c r="J1284" s="8"/>
      <c r="K1284" s="8"/>
    </row>
    <row r="1285" spans="1:11" ht="15" customHeight="1" x14ac:dyDescent="0.25">
      <c r="D1285" s="7"/>
      <c r="E1285" s="2"/>
      <c r="F1285" s="8"/>
      <c r="G1285" s="2"/>
      <c r="H1285" s="8"/>
      <c r="I1285" s="8"/>
      <c r="J1285" s="8"/>
      <c r="K1285" s="8"/>
    </row>
    <row r="1286" spans="1:11" ht="15" customHeight="1" x14ac:dyDescent="0.25">
      <c r="A1286" s="86">
        <v>25</v>
      </c>
      <c r="B1286" s="86"/>
      <c r="C1286" s="86"/>
      <c r="D1286" s="86"/>
      <c r="E1286" s="86"/>
      <c r="F1286" s="86"/>
      <c r="G1286" s="86"/>
      <c r="H1286" s="86"/>
      <c r="I1286" s="86"/>
      <c r="J1286" s="86"/>
      <c r="K1286" s="86"/>
    </row>
    <row r="1287" spans="1:11" ht="15" customHeight="1" x14ac:dyDescent="0.25">
      <c r="A1287" s="86" t="s">
        <v>0</v>
      </c>
      <c r="B1287" s="86"/>
      <c r="C1287" s="86"/>
      <c r="D1287" s="86"/>
      <c r="E1287" s="86"/>
      <c r="F1287" s="86"/>
      <c r="G1287" s="86"/>
      <c r="H1287" s="86"/>
      <c r="I1287" s="86"/>
      <c r="J1287" s="86"/>
      <c r="K1287" s="86"/>
    </row>
    <row r="1288" spans="1:11" ht="15" customHeight="1" x14ac:dyDescent="0.25"/>
    <row r="1289" spans="1:11" ht="15" customHeight="1" x14ac:dyDescent="0.25">
      <c r="A1289" s="86" t="s">
        <v>487</v>
      </c>
      <c r="B1289" s="86"/>
      <c r="C1289" s="86"/>
      <c r="D1289" s="86"/>
      <c r="E1289" s="86"/>
      <c r="F1289" s="86"/>
      <c r="G1289" s="86"/>
      <c r="H1289" s="86"/>
      <c r="I1289" s="86"/>
      <c r="J1289" s="86"/>
      <c r="K1289" s="86"/>
    </row>
    <row r="1290" spans="1:11" ht="15" customHeight="1" x14ac:dyDescent="0.25"/>
    <row r="1291" spans="1:11" ht="15" customHeight="1" x14ac:dyDescent="0.25">
      <c r="A1291" s="86" t="s">
        <v>114</v>
      </c>
      <c r="B1291" s="86"/>
      <c r="C1291" s="86"/>
      <c r="D1291" s="86"/>
      <c r="E1291" s="86"/>
      <c r="F1291" s="86"/>
      <c r="G1291" s="86"/>
      <c r="H1291" s="86"/>
      <c r="I1291" s="86"/>
      <c r="J1291" s="86"/>
      <c r="K1291" s="86"/>
    </row>
    <row r="1292" spans="1:11" ht="15" customHeight="1" x14ac:dyDescent="0.25"/>
    <row r="1293" spans="1:11" ht="15" customHeight="1" x14ac:dyDescent="0.25">
      <c r="A1293" s="86" t="s">
        <v>115</v>
      </c>
      <c r="B1293" s="86"/>
      <c r="C1293" s="86"/>
      <c r="D1293" s="86"/>
      <c r="E1293" s="86"/>
      <c r="F1293" s="86"/>
      <c r="G1293" s="86"/>
      <c r="H1293" s="86"/>
      <c r="I1293" s="86"/>
      <c r="J1293" s="86"/>
      <c r="K1293" s="86"/>
    </row>
    <row r="1294" spans="1:11" ht="15" customHeight="1" x14ac:dyDescent="0.25"/>
    <row r="1295" spans="1:11" ht="15" customHeight="1" x14ac:dyDescent="0.25"/>
    <row r="1296" spans="1:11" ht="15" customHeight="1" x14ac:dyDescent="0.25">
      <c r="E1296" s="33">
        <v>2019</v>
      </c>
      <c r="G1296" s="33">
        <v>2020</v>
      </c>
      <c r="H1296" s="33"/>
      <c r="I1296" s="5">
        <v>2020</v>
      </c>
      <c r="K1296" s="33">
        <v>2021</v>
      </c>
    </row>
    <row r="1297" spans="1:11" ht="15" customHeight="1" x14ac:dyDescent="0.25">
      <c r="E1297" s="33" t="s">
        <v>86</v>
      </c>
      <c r="G1297" s="33" t="s">
        <v>5</v>
      </c>
      <c r="H1297" s="33"/>
      <c r="I1297" s="6" t="s">
        <v>4</v>
      </c>
      <c r="J1297" s="86" t="s">
        <v>5</v>
      </c>
      <c r="K1297" s="86"/>
    </row>
    <row r="1298" spans="1:11" ht="15" customHeight="1" x14ac:dyDescent="0.25"/>
    <row r="1299" spans="1:11" ht="15" customHeight="1" x14ac:dyDescent="0.25"/>
    <row r="1300" spans="1:11" ht="15" customHeight="1" x14ac:dyDescent="0.25">
      <c r="A1300" s="1" t="s">
        <v>6</v>
      </c>
      <c r="G1300" s="2"/>
      <c r="H1300" s="2"/>
    </row>
    <row r="1301" spans="1:11" ht="15" customHeight="1" x14ac:dyDescent="0.25">
      <c r="B1301" s="1" t="s">
        <v>8</v>
      </c>
      <c r="D1301" s="7" t="s">
        <v>9</v>
      </c>
      <c r="E1301" s="2">
        <v>18723</v>
      </c>
      <c r="F1301" s="8" t="s">
        <v>9</v>
      </c>
      <c r="G1301" s="2">
        <v>10800</v>
      </c>
      <c r="H1301" s="8" t="s">
        <v>9</v>
      </c>
      <c r="J1301" s="8" t="s">
        <v>9</v>
      </c>
      <c r="K1301" s="2"/>
    </row>
    <row r="1302" spans="1:11" ht="15" customHeight="1" x14ac:dyDescent="0.25">
      <c r="B1302" s="1" t="s">
        <v>70</v>
      </c>
      <c r="E1302" s="4">
        <v>121</v>
      </c>
      <c r="G1302" s="4"/>
      <c r="I1302" s="4"/>
      <c r="K1302" s="4"/>
    </row>
    <row r="1303" spans="1:11" ht="15" customHeight="1" x14ac:dyDescent="0.25">
      <c r="E1303" s="2"/>
      <c r="G1303" s="2"/>
      <c r="K1303" s="2"/>
    </row>
    <row r="1304" spans="1:11" ht="15" customHeight="1" x14ac:dyDescent="0.25">
      <c r="B1304" s="1" t="s">
        <v>85</v>
      </c>
      <c r="E1304" s="2">
        <f>SUM(E1301:E1302)</f>
        <v>18844</v>
      </c>
      <c r="G1304" s="2">
        <f>SUM(G1301:G1302)</f>
        <v>10800</v>
      </c>
      <c r="I1304" s="2">
        <f>SUM(I1301:I1302)</f>
        <v>0</v>
      </c>
      <c r="K1304" s="2">
        <f>SUM(K1301:K1302)</f>
        <v>0</v>
      </c>
    </row>
    <row r="1305" spans="1:11" ht="15" customHeight="1" x14ac:dyDescent="0.25">
      <c r="E1305" s="2"/>
      <c r="G1305" s="2"/>
      <c r="K1305" s="2"/>
    </row>
    <row r="1306" spans="1:11" ht="15" customHeight="1" x14ac:dyDescent="0.25">
      <c r="A1306" s="1" t="s">
        <v>88</v>
      </c>
      <c r="E1306" s="2"/>
      <c r="G1306" s="2"/>
      <c r="K1306" s="2"/>
    </row>
    <row r="1307" spans="1:11" ht="15" customHeight="1" x14ac:dyDescent="0.25">
      <c r="B1307" s="1" t="s">
        <v>490</v>
      </c>
      <c r="E1307" s="2"/>
      <c r="G1307" s="2"/>
      <c r="K1307" s="2"/>
    </row>
    <row r="1308" spans="1:11" ht="15" customHeight="1" x14ac:dyDescent="0.25">
      <c r="C1308" s="1" t="s">
        <v>492</v>
      </c>
      <c r="E1308" s="4">
        <v>10800</v>
      </c>
      <c r="G1308" s="4">
        <v>10800</v>
      </c>
      <c r="I1308" s="4"/>
      <c r="K1308" s="4"/>
    </row>
    <row r="1309" spans="1:11" ht="15" customHeight="1" x14ac:dyDescent="0.25">
      <c r="E1309" s="2"/>
      <c r="G1309" s="2"/>
      <c r="K1309" s="2"/>
    </row>
    <row r="1310" spans="1:11" ht="15" customHeight="1" x14ac:dyDescent="0.25">
      <c r="B1310" s="1" t="s">
        <v>96</v>
      </c>
      <c r="E1310" s="2"/>
      <c r="G1310" s="2"/>
      <c r="K1310" s="2"/>
    </row>
    <row r="1311" spans="1:11" ht="15" customHeight="1" x14ac:dyDescent="0.25">
      <c r="C1311" s="1" t="s">
        <v>97</v>
      </c>
      <c r="E1311" s="2">
        <f>SUM(E1304-E1308)</f>
        <v>8044</v>
      </c>
      <c r="G1311" s="2">
        <f>SUM(G1304-G1308)</f>
        <v>0</v>
      </c>
      <c r="I1311" s="2">
        <f>I1304-I1308</f>
        <v>0</v>
      </c>
      <c r="K1311" s="2">
        <f>SUM(K1304-K1308)</f>
        <v>0</v>
      </c>
    </row>
    <row r="1312" spans="1:11" ht="15" customHeight="1" x14ac:dyDescent="0.25">
      <c r="E1312" s="2"/>
      <c r="G1312" s="2"/>
      <c r="K1312" s="2"/>
    </row>
    <row r="1313" spans="1:11" ht="15" customHeight="1" x14ac:dyDescent="0.25">
      <c r="A1313" s="1" t="s">
        <v>111</v>
      </c>
      <c r="E1313" s="4">
        <v>46510</v>
      </c>
      <c r="G1313" s="4">
        <v>54420</v>
      </c>
      <c r="I1313" s="4">
        <f>E1315</f>
        <v>54554</v>
      </c>
      <c r="K1313" s="4">
        <f>I1315</f>
        <v>54554</v>
      </c>
    </row>
    <row r="1314" spans="1:11" ht="15" customHeight="1" x14ac:dyDescent="0.25">
      <c r="E1314" s="2"/>
      <c r="G1314" s="2"/>
      <c r="K1314" s="2"/>
    </row>
    <row r="1315" spans="1:11" ht="15" customHeight="1" thickBot="1" x14ac:dyDescent="0.3">
      <c r="A1315" s="1" t="s">
        <v>112</v>
      </c>
      <c r="D1315" s="7" t="s">
        <v>9</v>
      </c>
      <c r="E1315" s="3">
        <f>SUM(E1311:E1314)</f>
        <v>54554</v>
      </c>
      <c r="F1315" s="8" t="s">
        <v>9</v>
      </c>
      <c r="G1315" s="3">
        <f>SUM(G1311:G1314)</f>
        <v>54420</v>
      </c>
      <c r="H1315" s="8" t="s">
        <v>9</v>
      </c>
      <c r="I1315" s="3">
        <f>SUM(I1311:I1314)</f>
        <v>54554</v>
      </c>
      <c r="J1315" s="8" t="s">
        <v>9</v>
      </c>
      <c r="K1315" s="3">
        <f>SUM(K1311:K1314)</f>
        <v>54554</v>
      </c>
    </row>
    <row r="1316" spans="1:11" ht="15" customHeight="1" thickTop="1" x14ac:dyDescent="0.25">
      <c r="D1316" s="7"/>
      <c r="E1316" s="2"/>
      <c r="F1316" s="8"/>
      <c r="G1316" s="2"/>
      <c r="H1316" s="8"/>
      <c r="J1316" s="8"/>
      <c r="K1316" s="2"/>
    </row>
    <row r="1317" spans="1:11" ht="15" customHeight="1" x14ac:dyDescent="0.25">
      <c r="D1317" s="7"/>
      <c r="E1317" s="2"/>
      <c r="F1317" s="8"/>
      <c r="G1317" s="2"/>
      <c r="H1317" s="8"/>
      <c r="J1317" s="8"/>
      <c r="K1317" s="2"/>
    </row>
    <row r="1318" spans="1:11" ht="15" customHeight="1" x14ac:dyDescent="0.25">
      <c r="D1318" s="7"/>
      <c r="E1318" s="2"/>
      <c r="F1318" s="8"/>
      <c r="G1318" s="2"/>
      <c r="H1318" s="8"/>
      <c r="J1318" s="8"/>
      <c r="K1318" s="2"/>
    </row>
    <row r="1319" spans="1:11" ht="15" customHeight="1" x14ac:dyDescent="0.25">
      <c r="D1319" s="7"/>
      <c r="E1319" s="2"/>
      <c r="F1319" s="8"/>
      <c r="G1319" s="2"/>
      <c r="H1319" s="8"/>
      <c r="J1319" s="8"/>
      <c r="K1319" s="2"/>
    </row>
    <row r="1320" spans="1:11" ht="15" customHeight="1" x14ac:dyDescent="0.25">
      <c r="D1320" s="7"/>
      <c r="E1320" s="2"/>
      <c r="F1320" s="8"/>
      <c r="G1320" s="2"/>
      <c r="H1320" s="8"/>
      <c r="J1320" s="8"/>
      <c r="K1320" s="2"/>
    </row>
    <row r="1321" spans="1:11" ht="15" customHeight="1" x14ac:dyDescent="0.25">
      <c r="D1321" s="7"/>
      <c r="E1321" s="2"/>
      <c r="F1321" s="8"/>
      <c r="G1321" s="2"/>
      <c r="H1321" s="8"/>
      <c r="J1321" s="8"/>
      <c r="K1321" s="2"/>
    </row>
    <row r="1322" spans="1:11" ht="15" customHeight="1" x14ac:dyDescent="0.25">
      <c r="D1322" s="7"/>
      <c r="E1322" s="2"/>
      <c r="F1322" s="8"/>
      <c r="G1322" s="2"/>
      <c r="H1322" s="8"/>
      <c r="J1322" s="8"/>
      <c r="K1322" s="2"/>
    </row>
    <row r="1323" spans="1:11" ht="15" customHeight="1" x14ac:dyDescent="0.25">
      <c r="D1323" s="7"/>
      <c r="E1323" s="2"/>
      <c r="F1323" s="8"/>
      <c r="G1323" s="2"/>
      <c r="H1323" s="8"/>
      <c r="J1323" s="8"/>
      <c r="K1323" s="2"/>
    </row>
    <row r="1324" spans="1:11" ht="15" customHeight="1" x14ac:dyDescent="0.25">
      <c r="D1324" s="7"/>
      <c r="E1324" s="2"/>
      <c r="F1324" s="8"/>
      <c r="G1324" s="2"/>
      <c r="H1324" s="8"/>
      <c r="J1324" s="8"/>
      <c r="K1324" s="2"/>
    </row>
    <row r="1325" spans="1:11" ht="15" customHeight="1" x14ac:dyDescent="0.25">
      <c r="D1325" s="7"/>
      <c r="E1325" s="2"/>
      <c r="F1325" s="8"/>
      <c r="G1325" s="2"/>
      <c r="H1325" s="8"/>
      <c r="J1325" s="8"/>
      <c r="K1325" s="2"/>
    </row>
    <row r="1326" spans="1:11" ht="15" customHeight="1" x14ac:dyDescent="0.25">
      <c r="D1326" s="7"/>
      <c r="E1326" s="2"/>
      <c r="F1326" s="8"/>
      <c r="G1326" s="2"/>
      <c r="H1326" s="8"/>
      <c r="J1326" s="8"/>
      <c r="K1326" s="2"/>
    </row>
    <row r="1327" spans="1:11" ht="15" customHeight="1" x14ac:dyDescent="0.25">
      <c r="D1327" s="7"/>
      <c r="E1327" s="2"/>
      <c r="F1327" s="8"/>
      <c r="G1327" s="2"/>
      <c r="H1327" s="8"/>
      <c r="J1327" s="8"/>
      <c r="K1327" s="2"/>
    </row>
    <row r="1328" spans="1:11" ht="15" customHeight="1" x14ac:dyDescent="0.25">
      <c r="D1328" s="7"/>
      <c r="E1328" s="2"/>
      <c r="F1328" s="8"/>
      <c r="G1328" s="2"/>
      <c r="H1328" s="8"/>
      <c r="J1328" s="8"/>
      <c r="K1328" s="2"/>
    </row>
    <row r="1329" spans="1:11" ht="15" customHeight="1" x14ac:dyDescent="0.25">
      <c r="D1329" s="7"/>
      <c r="E1329" s="2"/>
      <c r="F1329" s="8"/>
      <c r="G1329" s="2"/>
      <c r="H1329" s="8"/>
      <c r="J1329" s="8"/>
      <c r="K1329" s="2"/>
    </row>
    <row r="1330" spans="1:11" ht="15" customHeight="1" x14ac:dyDescent="0.25">
      <c r="D1330" s="7"/>
      <c r="E1330" s="2"/>
      <c r="F1330" s="8"/>
      <c r="G1330" s="2"/>
      <c r="H1330" s="8"/>
      <c r="J1330" s="8"/>
      <c r="K1330" s="2"/>
    </row>
    <row r="1331" spans="1:11" ht="15" customHeight="1" x14ac:dyDescent="0.25">
      <c r="D1331" s="7"/>
      <c r="E1331" s="2"/>
      <c r="F1331" s="8"/>
      <c r="G1331" s="2"/>
      <c r="H1331" s="8"/>
      <c r="J1331" s="8"/>
      <c r="K1331" s="2"/>
    </row>
    <row r="1332" spans="1:11" ht="15" customHeight="1" x14ac:dyDescent="0.25">
      <c r="D1332" s="7"/>
      <c r="E1332" s="2"/>
      <c r="F1332" s="8"/>
      <c r="G1332" s="2"/>
      <c r="H1332" s="8"/>
      <c r="J1332" s="8"/>
      <c r="K1332" s="2"/>
    </row>
    <row r="1333" spans="1:11" ht="15" customHeight="1" x14ac:dyDescent="0.25">
      <c r="D1333" s="7"/>
      <c r="E1333" s="2"/>
      <c r="F1333" s="8"/>
      <c r="G1333" s="2"/>
      <c r="H1333" s="8"/>
      <c r="J1333" s="8"/>
      <c r="K1333" s="2"/>
    </row>
    <row r="1334" spans="1:11" ht="15" customHeight="1" x14ac:dyDescent="0.25">
      <c r="D1334" s="7"/>
      <c r="E1334" s="2"/>
      <c r="F1334" s="8"/>
      <c r="G1334" s="2"/>
      <c r="H1334" s="8"/>
      <c r="J1334" s="8"/>
      <c r="K1334" s="2"/>
    </row>
    <row r="1335" spans="1:11" ht="15" customHeight="1" x14ac:dyDescent="0.25">
      <c r="D1335" s="7"/>
      <c r="E1335" s="2"/>
      <c r="F1335" s="8"/>
      <c r="G1335" s="2"/>
      <c r="H1335" s="8"/>
      <c r="J1335" s="8"/>
      <c r="K1335" s="2"/>
    </row>
    <row r="1336" spans="1:11" ht="15" customHeight="1" x14ac:dyDescent="0.25">
      <c r="D1336" s="7"/>
      <c r="E1336" s="2"/>
      <c r="F1336" s="8"/>
      <c r="G1336" s="2"/>
      <c r="H1336" s="8"/>
      <c r="J1336" s="8"/>
      <c r="K1336" s="2"/>
    </row>
    <row r="1337" spans="1:11" ht="15" customHeight="1" x14ac:dyDescent="0.25">
      <c r="D1337" s="7"/>
      <c r="E1337" s="2"/>
      <c r="F1337" s="8"/>
      <c r="G1337" s="2"/>
      <c r="H1337" s="8"/>
      <c r="J1337" s="8"/>
      <c r="K1337" s="2"/>
    </row>
    <row r="1338" spans="1:11" ht="15" customHeight="1" x14ac:dyDescent="0.25">
      <c r="D1338" s="7"/>
      <c r="E1338" s="2"/>
      <c r="F1338" s="8"/>
      <c r="G1338" s="2"/>
      <c r="H1338" s="8"/>
      <c r="J1338" s="8"/>
      <c r="K1338" s="2"/>
    </row>
    <row r="1339" spans="1:11" ht="15" customHeight="1" x14ac:dyDescent="0.25">
      <c r="D1339" s="7"/>
      <c r="E1339" s="2"/>
      <c r="F1339" s="8"/>
      <c r="G1339" s="2"/>
      <c r="H1339" s="8"/>
      <c r="J1339" s="8"/>
      <c r="K1339" s="2"/>
    </row>
    <row r="1340" spans="1:11" ht="15" customHeight="1" x14ac:dyDescent="0.25">
      <c r="D1340" s="7"/>
      <c r="E1340" s="2"/>
      <c r="F1340" s="8"/>
      <c r="G1340" s="2"/>
      <c r="H1340" s="8"/>
      <c r="J1340" s="8"/>
      <c r="K1340" s="2"/>
    </row>
    <row r="1341" spans="1:11" ht="15" customHeight="1" x14ac:dyDescent="0.25"/>
    <row r="1342" spans="1:11" ht="15" customHeight="1" x14ac:dyDescent="0.25">
      <c r="A1342" s="86">
        <v>26</v>
      </c>
      <c r="B1342" s="86"/>
      <c r="C1342" s="86"/>
      <c r="D1342" s="86"/>
      <c r="E1342" s="86"/>
      <c r="F1342" s="86"/>
      <c r="G1342" s="86"/>
      <c r="H1342" s="86"/>
      <c r="I1342" s="86"/>
      <c r="J1342" s="86"/>
      <c r="K1342" s="86"/>
    </row>
    <row r="1343" spans="1:11" ht="15" customHeight="1" x14ac:dyDescent="0.25">
      <c r="A1343" s="86" t="s">
        <v>0</v>
      </c>
      <c r="B1343" s="86"/>
      <c r="C1343" s="86"/>
      <c r="D1343" s="86"/>
      <c r="E1343" s="86"/>
      <c r="F1343" s="86"/>
      <c r="G1343" s="86"/>
      <c r="H1343" s="86"/>
      <c r="I1343" s="86"/>
      <c r="J1343" s="86"/>
      <c r="K1343" s="86"/>
    </row>
    <row r="1344" spans="1:11" ht="15" customHeight="1" x14ac:dyDescent="0.25"/>
    <row r="1345" spans="1:11" ht="15" customHeight="1" x14ac:dyDescent="0.25">
      <c r="A1345" s="86" t="s">
        <v>494</v>
      </c>
      <c r="B1345" s="86"/>
      <c r="C1345" s="86"/>
      <c r="D1345" s="86"/>
      <c r="E1345" s="86"/>
      <c r="F1345" s="86"/>
      <c r="G1345" s="86"/>
      <c r="H1345" s="86"/>
      <c r="I1345" s="86"/>
      <c r="J1345" s="86"/>
      <c r="K1345" s="86"/>
    </row>
    <row r="1346" spans="1:11" ht="15" customHeight="1" x14ac:dyDescent="0.25"/>
    <row r="1347" spans="1:11" ht="15" customHeight="1" x14ac:dyDescent="0.25">
      <c r="A1347" s="86" t="s">
        <v>114</v>
      </c>
      <c r="B1347" s="86"/>
      <c r="C1347" s="86"/>
      <c r="D1347" s="86"/>
      <c r="E1347" s="86"/>
      <c r="F1347" s="86"/>
      <c r="G1347" s="86"/>
      <c r="H1347" s="86"/>
      <c r="I1347" s="86"/>
      <c r="J1347" s="86"/>
      <c r="K1347" s="86"/>
    </row>
    <row r="1348" spans="1:11" ht="15" customHeight="1" x14ac:dyDescent="0.25"/>
    <row r="1349" spans="1:11" ht="15" customHeight="1" x14ac:dyDescent="0.25">
      <c r="A1349" s="86" t="s">
        <v>115</v>
      </c>
      <c r="B1349" s="86"/>
      <c r="C1349" s="86"/>
      <c r="D1349" s="86"/>
      <c r="E1349" s="86"/>
      <c r="F1349" s="86"/>
      <c r="G1349" s="86"/>
      <c r="H1349" s="86"/>
      <c r="I1349" s="86"/>
      <c r="J1349" s="86"/>
      <c r="K1349" s="86"/>
    </row>
    <row r="1350" spans="1:11" ht="15" customHeight="1" x14ac:dyDescent="0.25"/>
    <row r="1351" spans="1:11" ht="15" customHeight="1" x14ac:dyDescent="0.25"/>
    <row r="1352" spans="1:11" ht="15" customHeight="1" x14ac:dyDescent="0.25">
      <c r="E1352" s="33">
        <v>2019</v>
      </c>
      <c r="G1352" s="33">
        <v>2020</v>
      </c>
      <c r="H1352" s="33"/>
      <c r="I1352" s="5">
        <v>2020</v>
      </c>
      <c r="K1352" s="33">
        <v>2021</v>
      </c>
    </row>
    <row r="1353" spans="1:11" ht="15" customHeight="1" x14ac:dyDescent="0.25">
      <c r="E1353" s="33" t="s">
        <v>86</v>
      </c>
      <c r="G1353" s="33" t="s">
        <v>5</v>
      </c>
      <c r="H1353" s="33"/>
      <c r="I1353" s="6" t="s">
        <v>4</v>
      </c>
      <c r="J1353" s="86" t="s">
        <v>5</v>
      </c>
      <c r="K1353" s="86"/>
    </row>
    <row r="1354" spans="1:11" ht="15" customHeight="1" x14ac:dyDescent="0.25"/>
    <row r="1355" spans="1:11" ht="15" customHeight="1" x14ac:dyDescent="0.25"/>
    <row r="1356" spans="1:11" ht="15" customHeight="1" x14ac:dyDescent="0.25">
      <c r="A1356" s="1" t="s">
        <v>6</v>
      </c>
      <c r="G1356" s="1" t="s">
        <v>11</v>
      </c>
    </row>
    <row r="1357" spans="1:11" ht="15" customHeight="1" x14ac:dyDescent="0.25">
      <c r="B1357" s="1" t="s">
        <v>8</v>
      </c>
      <c r="D1357" s="7" t="s">
        <v>9</v>
      </c>
      <c r="E1357" s="2">
        <v>370610</v>
      </c>
      <c r="F1357" s="8" t="s">
        <v>9</v>
      </c>
      <c r="G1357" s="2">
        <v>506700</v>
      </c>
      <c r="H1357" s="8" t="s">
        <v>9</v>
      </c>
      <c r="J1357" s="8" t="s">
        <v>9</v>
      </c>
      <c r="K1357" s="2"/>
    </row>
    <row r="1358" spans="1:11" ht="15" customHeight="1" x14ac:dyDescent="0.25">
      <c r="B1358" s="1" t="s">
        <v>457</v>
      </c>
      <c r="E1358" s="2"/>
      <c r="G1358" s="2"/>
      <c r="K1358" s="2"/>
    </row>
    <row r="1359" spans="1:11" ht="15" customHeight="1" x14ac:dyDescent="0.25">
      <c r="C1359" s="1" t="s">
        <v>497</v>
      </c>
      <c r="E1359" s="2">
        <v>23638</v>
      </c>
      <c r="G1359" s="2">
        <v>30000</v>
      </c>
      <c r="K1359" s="2"/>
    </row>
    <row r="1360" spans="1:11" ht="15" customHeight="1" x14ac:dyDescent="0.25">
      <c r="B1360" s="1" t="s">
        <v>70</v>
      </c>
      <c r="E1360" s="4">
        <v>1181</v>
      </c>
      <c r="G1360" s="4">
        <v>800</v>
      </c>
      <c r="I1360" s="4"/>
      <c r="K1360" s="4"/>
    </row>
    <row r="1361" spans="1:11" ht="15" customHeight="1" x14ac:dyDescent="0.25">
      <c r="E1361" s="2"/>
      <c r="G1361" s="2"/>
      <c r="K1361" s="2"/>
    </row>
    <row r="1362" spans="1:11" ht="15" customHeight="1" x14ac:dyDescent="0.25">
      <c r="B1362" s="1" t="s">
        <v>85</v>
      </c>
      <c r="E1362" s="10">
        <f>SUM(E1357:E1361)</f>
        <v>395429</v>
      </c>
      <c r="G1362" s="10">
        <f>SUM(G1357:G1361)</f>
        <v>537500</v>
      </c>
      <c r="I1362" s="10">
        <f>SUM(I1357:I1361)</f>
        <v>0</v>
      </c>
      <c r="K1362" s="10">
        <f>SUM(K1357:K1361)</f>
        <v>0</v>
      </c>
    </row>
    <row r="1363" spans="1:11" ht="15" customHeight="1" x14ac:dyDescent="0.25">
      <c r="E1363" s="2"/>
      <c r="G1363" s="2"/>
      <c r="K1363" s="2"/>
    </row>
    <row r="1364" spans="1:11" ht="15" customHeight="1" x14ac:dyDescent="0.25">
      <c r="A1364" s="1" t="s">
        <v>88</v>
      </c>
      <c r="E1364" s="2"/>
      <c r="G1364" s="2"/>
      <c r="K1364" s="2"/>
    </row>
    <row r="1365" spans="1:11" ht="15" customHeight="1" x14ac:dyDescent="0.25">
      <c r="B1365" s="1" t="s">
        <v>501</v>
      </c>
      <c r="E1365" s="10">
        <v>394161</v>
      </c>
      <c r="G1365" s="10">
        <v>577500</v>
      </c>
      <c r="I1365" s="10"/>
      <c r="K1365" s="10"/>
    </row>
    <row r="1366" spans="1:11" ht="15" customHeight="1" x14ac:dyDescent="0.25">
      <c r="E1366" s="2"/>
      <c r="G1366" s="2"/>
      <c r="K1366" s="2"/>
    </row>
    <row r="1367" spans="1:11" ht="15" customHeight="1" x14ac:dyDescent="0.25">
      <c r="B1367" s="1" t="s">
        <v>95</v>
      </c>
      <c r="E1367" s="10">
        <f>SUM(E1365:E1366)</f>
        <v>394161</v>
      </c>
      <c r="G1367" s="10">
        <f>SUM(G1365:G1366)</f>
        <v>577500</v>
      </c>
      <c r="I1367" s="10">
        <f>SUM(I1365:I1366)</f>
        <v>0</v>
      </c>
      <c r="K1367" s="10">
        <f>SUM(K1365:K1366)</f>
        <v>0</v>
      </c>
    </row>
    <row r="1368" spans="1:11" ht="15" customHeight="1" x14ac:dyDescent="0.25">
      <c r="E1368" s="2"/>
      <c r="G1368" s="2"/>
      <c r="K1368" s="2"/>
    </row>
    <row r="1369" spans="1:11" ht="15" customHeight="1" x14ac:dyDescent="0.25">
      <c r="B1369" s="1" t="s">
        <v>96</v>
      </c>
      <c r="E1369" s="2"/>
      <c r="G1369" s="2"/>
      <c r="K1369" s="2"/>
    </row>
    <row r="1370" spans="1:11" ht="15" customHeight="1" x14ac:dyDescent="0.25">
      <c r="C1370" s="1" t="s">
        <v>97</v>
      </c>
      <c r="E1370" s="2">
        <f>SUM(E1362-E1367)</f>
        <v>1268</v>
      </c>
      <c r="G1370" s="2">
        <f>SUM(G1362-G1367)</f>
        <v>-40000</v>
      </c>
      <c r="I1370" s="2">
        <f>SUM(I1362-I1367)</f>
        <v>0</v>
      </c>
      <c r="K1370" s="2">
        <f>SUM(K1362-K1367)</f>
        <v>0</v>
      </c>
    </row>
    <row r="1371" spans="1:11" ht="15" customHeight="1" x14ac:dyDescent="0.25">
      <c r="E1371" s="2"/>
      <c r="G1371" s="2"/>
      <c r="K1371" s="2"/>
    </row>
    <row r="1372" spans="1:11" ht="15" customHeight="1" x14ac:dyDescent="0.25">
      <c r="A1372" s="1" t="s">
        <v>111</v>
      </c>
      <c r="E1372" s="4">
        <v>447767</v>
      </c>
      <c r="G1372" s="4">
        <v>408000</v>
      </c>
      <c r="I1372" s="4">
        <f>E1374</f>
        <v>449035</v>
      </c>
      <c r="K1372" s="4">
        <f>I1374</f>
        <v>449035</v>
      </c>
    </row>
    <row r="1373" spans="1:11" ht="15" customHeight="1" x14ac:dyDescent="0.25">
      <c r="E1373" s="2"/>
      <c r="G1373" s="2"/>
      <c r="K1373" s="2"/>
    </row>
    <row r="1374" spans="1:11" ht="15" customHeight="1" thickBot="1" x14ac:dyDescent="0.3">
      <c r="A1374" s="1" t="s">
        <v>112</v>
      </c>
      <c r="D1374" s="7" t="s">
        <v>9</v>
      </c>
      <c r="E1374" s="3">
        <f>SUM(E1370:E1372)</f>
        <v>449035</v>
      </c>
      <c r="F1374" s="8" t="s">
        <v>9</v>
      </c>
      <c r="G1374" s="3">
        <f>SUM(G1370:G1372)</f>
        <v>368000</v>
      </c>
      <c r="H1374" s="8" t="s">
        <v>9</v>
      </c>
      <c r="I1374" s="3">
        <f>SUM(I1370:I1372)</f>
        <v>449035</v>
      </c>
      <c r="J1374" s="8" t="s">
        <v>9</v>
      </c>
      <c r="K1374" s="3">
        <f>SUM(K1370:K1372)</f>
        <v>449035</v>
      </c>
    </row>
    <row r="1375" spans="1:11" ht="15" customHeight="1" thickTop="1" x14ac:dyDescent="0.25">
      <c r="D1375" s="7"/>
      <c r="E1375" s="2"/>
      <c r="F1375" s="8"/>
      <c r="G1375" s="2"/>
      <c r="H1375" s="8"/>
      <c r="J1375" s="8"/>
      <c r="K1375" s="2"/>
    </row>
    <row r="1376" spans="1:11" ht="15" customHeight="1" x14ac:dyDescent="0.25">
      <c r="D1376" s="7"/>
      <c r="E1376" s="2"/>
      <c r="F1376" s="8"/>
      <c r="G1376" s="2"/>
      <c r="H1376" s="8"/>
      <c r="J1376" s="8"/>
      <c r="K1376" s="2"/>
    </row>
    <row r="1377" spans="4:11" ht="15" customHeight="1" x14ac:dyDescent="0.25">
      <c r="D1377" s="7"/>
      <c r="E1377" s="2"/>
      <c r="F1377" s="8"/>
      <c r="G1377" s="2"/>
      <c r="H1377" s="8"/>
      <c r="J1377" s="8"/>
      <c r="K1377" s="2"/>
    </row>
    <row r="1378" spans="4:11" ht="15" customHeight="1" x14ac:dyDescent="0.25">
      <c r="D1378" s="7"/>
      <c r="E1378" s="2"/>
      <c r="F1378" s="8"/>
      <c r="G1378" s="2"/>
      <c r="H1378" s="8"/>
      <c r="J1378" s="8"/>
      <c r="K1378" s="2"/>
    </row>
    <row r="1379" spans="4:11" ht="15" customHeight="1" x14ac:dyDescent="0.25">
      <c r="D1379" s="7"/>
      <c r="E1379" s="2"/>
      <c r="F1379" s="8"/>
      <c r="G1379" s="2"/>
      <c r="H1379" s="8"/>
      <c r="J1379" s="8"/>
      <c r="K1379" s="2"/>
    </row>
    <row r="1380" spans="4:11" ht="15" customHeight="1" x14ac:dyDescent="0.25">
      <c r="D1380" s="7"/>
      <c r="E1380" s="2"/>
      <c r="F1380" s="8"/>
      <c r="G1380" s="2"/>
      <c r="H1380" s="8"/>
      <c r="J1380" s="8"/>
      <c r="K1380" s="2"/>
    </row>
    <row r="1381" spans="4:11" ht="15" customHeight="1" x14ac:dyDescent="0.25">
      <c r="D1381" s="7"/>
      <c r="E1381" s="2"/>
      <c r="F1381" s="8"/>
      <c r="G1381" s="2"/>
      <c r="H1381" s="8"/>
      <c r="J1381" s="8"/>
      <c r="K1381" s="2"/>
    </row>
    <row r="1382" spans="4:11" ht="15" customHeight="1" x14ac:dyDescent="0.25">
      <c r="D1382" s="7"/>
      <c r="E1382" s="2"/>
      <c r="F1382" s="8"/>
      <c r="G1382" s="2"/>
      <c r="H1382" s="8"/>
      <c r="J1382" s="8"/>
      <c r="K1382" s="2"/>
    </row>
    <row r="1383" spans="4:11" ht="15" customHeight="1" x14ac:dyDescent="0.25">
      <c r="D1383" s="7"/>
      <c r="E1383" s="2"/>
      <c r="F1383" s="8"/>
      <c r="G1383" s="2"/>
      <c r="H1383" s="8"/>
      <c r="J1383" s="8"/>
      <c r="K1383" s="2"/>
    </row>
    <row r="1384" spans="4:11" ht="15" customHeight="1" x14ac:dyDescent="0.25">
      <c r="D1384" s="7"/>
      <c r="E1384" s="2"/>
      <c r="F1384" s="8"/>
      <c r="G1384" s="2"/>
      <c r="H1384" s="8"/>
      <c r="J1384" s="8"/>
      <c r="K1384" s="2"/>
    </row>
    <row r="1385" spans="4:11" ht="15" customHeight="1" x14ac:dyDescent="0.25">
      <c r="D1385" s="7"/>
      <c r="E1385" s="2"/>
      <c r="F1385" s="8"/>
      <c r="G1385" s="2"/>
      <c r="H1385" s="8"/>
      <c r="J1385" s="8"/>
      <c r="K1385" s="2"/>
    </row>
    <row r="1386" spans="4:11" ht="15" customHeight="1" x14ac:dyDescent="0.25">
      <c r="D1386" s="7"/>
      <c r="E1386" s="2"/>
      <c r="F1386" s="8"/>
      <c r="G1386" s="2"/>
      <c r="H1386" s="8"/>
      <c r="J1386" s="8"/>
      <c r="K1386" s="2"/>
    </row>
    <row r="1387" spans="4:11" ht="15" customHeight="1" x14ac:dyDescent="0.25">
      <c r="D1387" s="7"/>
      <c r="E1387" s="2"/>
      <c r="F1387" s="8"/>
      <c r="G1387" s="2"/>
      <c r="H1387" s="8"/>
      <c r="J1387" s="8"/>
      <c r="K1387" s="2"/>
    </row>
    <row r="1388" spans="4:11" ht="15" customHeight="1" x14ac:dyDescent="0.25">
      <c r="D1388" s="7"/>
      <c r="E1388" s="2"/>
      <c r="F1388" s="8"/>
      <c r="G1388" s="2"/>
      <c r="H1388" s="8"/>
      <c r="J1388" s="8"/>
      <c r="K1388" s="2"/>
    </row>
    <row r="1389" spans="4:11" ht="15" customHeight="1" x14ac:dyDescent="0.25">
      <c r="D1389" s="7"/>
      <c r="E1389" s="2"/>
      <c r="F1389" s="8"/>
      <c r="G1389" s="2"/>
      <c r="H1389" s="8"/>
      <c r="J1389" s="8"/>
      <c r="K1389" s="2"/>
    </row>
    <row r="1390" spans="4:11" ht="15" customHeight="1" x14ac:dyDescent="0.25">
      <c r="D1390" s="7"/>
      <c r="E1390" s="2"/>
      <c r="F1390" s="8"/>
      <c r="G1390" s="2"/>
      <c r="H1390" s="8"/>
      <c r="J1390" s="8"/>
      <c r="K1390" s="2"/>
    </row>
    <row r="1391" spans="4:11" ht="15" customHeight="1" x14ac:dyDescent="0.25">
      <c r="D1391" s="7"/>
      <c r="E1391" s="2"/>
      <c r="F1391" s="8"/>
      <c r="G1391" s="2"/>
      <c r="H1391" s="8"/>
      <c r="J1391" s="8"/>
      <c r="K1391" s="2"/>
    </row>
    <row r="1392" spans="4:11" ht="15" customHeight="1" x14ac:dyDescent="0.25">
      <c r="D1392" s="7"/>
      <c r="E1392" s="2"/>
      <c r="F1392" s="8"/>
      <c r="G1392" s="2"/>
      <c r="H1392" s="8"/>
      <c r="J1392" s="8"/>
      <c r="K1392" s="2"/>
    </row>
    <row r="1393" spans="1:11" ht="15" customHeight="1" x14ac:dyDescent="0.25">
      <c r="D1393" s="7"/>
      <c r="E1393" s="2"/>
      <c r="F1393" s="8"/>
      <c r="G1393" s="2"/>
      <c r="H1393" s="8"/>
      <c r="J1393" s="8"/>
      <c r="K1393" s="2"/>
    </row>
    <row r="1394" spans="1:11" ht="15" customHeight="1" x14ac:dyDescent="0.25">
      <c r="D1394" s="7"/>
      <c r="E1394" s="2"/>
      <c r="F1394" s="8"/>
      <c r="G1394" s="2"/>
      <c r="H1394" s="8"/>
      <c r="J1394" s="8"/>
      <c r="K1394" s="2"/>
    </row>
    <row r="1395" spans="1:11" ht="15" customHeight="1" x14ac:dyDescent="0.25">
      <c r="D1395" s="7"/>
      <c r="E1395" s="2"/>
      <c r="F1395" s="8"/>
      <c r="G1395" s="2"/>
      <c r="H1395" s="8"/>
      <c r="J1395" s="8"/>
      <c r="K1395" s="2"/>
    </row>
    <row r="1396" spans="1:11" ht="15" customHeight="1" x14ac:dyDescent="0.25">
      <c r="D1396" s="7"/>
      <c r="E1396" s="2"/>
      <c r="F1396" s="8"/>
      <c r="G1396" s="2"/>
      <c r="H1396" s="8"/>
      <c r="J1396" s="8"/>
      <c r="K1396" s="2"/>
    </row>
    <row r="1397" spans="1:11" ht="15" customHeight="1" x14ac:dyDescent="0.25">
      <c r="D1397" s="7"/>
      <c r="E1397" s="2"/>
      <c r="F1397" s="8"/>
      <c r="G1397" s="2"/>
      <c r="H1397" s="8"/>
      <c r="J1397" s="8"/>
      <c r="K1397" s="2"/>
    </row>
    <row r="1398" spans="1:11" ht="15" customHeight="1" x14ac:dyDescent="0.25">
      <c r="A1398" s="86">
        <v>27</v>
      </c>
      <c r="B1398" s="86"/>
      <c r="C1398" s="86"/>
      <c r="D1398" s="86"/>
      <c r="E1398" s="86"/>
      <c r="F1398" s="86"/>
      <c r="G1398" s="86"/>
      <c r="H1398" s="86"/>
      <c r="I1398" s="86"/>
      <c r="J1398" s="86"/>
      <c r="K1398" s="86"/>
    </row>
    <row r="1399" spans="1:11" ht="15" customHeight="1" x14ac:dyDescent="0.25">
      <c r="A1399" s="86" t="s">
        <v>0</v>
      </c>
      <c r="B1399" s="86"/>
      <c r="C1399" s="86"/>
      <c r="D1399" s="86"/>
      <c r="E1399" s="86"/>
      <c r="F1399" s="86"/>
      <c r="G1399" s="86"/>
      <c r="H1399" s="86"/>
      <c r="I1399" s="86"/>
      <c r="J1399" s="86"/>
      <c r="K1399" s="86"/>
    </row>
    <row r="1400" spans="1:11" ht="15" customHeight="1" x14ac:dyDescent="0.25"/>
    <row r="1401" spans="1:11" ht="15" customHeight="1" x14ac:dyDescent="0.25">
      <c r="A1401" s="86" t="s">
        <v>505</v>
      </c>
      <c r="B1401" s="86"/>
      <c r="C1401" s="86"/>
      <c r="D1401" s="86"/>
      <c r="E1401" s="86"/>
      <c r="F1401" s="86"/>
      <c r="G1401" s="86"/>
      <c r="H1401" s="86"/>
      <c r="I1401" s="86"/>
      <c r="J1401" s="86"/>
      <c r="K1401" s="86"/>
    </row>
    <row r="1402" spans="1:11" ht="15" customHeight="1" x14ac:dyDescent="0.25"/>
    <row r="1403" spans="1:11" ht="15" customHeight="1" x14ac:dyDescent="0.25">
      <c r="A1403" s="86" t="s">
        <v>114</v>
      </c>
      <c r="B1403" s="86"/>
      <c r="C1403" s="86"/>
      <c r="D1403" s="86"/>
      <c r="E1403" s="86"/>
      <c r="F1403" s="86"/>
      <c r="G1403" s="86"/>
      <c r="H1403" s="86"/>
      <c r="I1403" s="86"/>
      <c r="J1403" s="86"/>
      <c r="K1403" s="86"/>
    </row>
    <row r="1404" spans="1:11" ht="15" customHeight="1" x14ac:dyDescent="0.25"/>
    <row r="1405" spans="1:11" ht="15" customHeight="1" x14ac:dyDescent="0.25">
      <c r="A1405" s="86" t="s">
        <v>115</v>
      </c>
      <c r="B1405" s="86"/>
      <c r="C1405" s="86"/>
      <c r="D1405" s="86"/>
      <c r="E1405" s="86"/>
      <c r="F1405" s="86"/>
      <c r="G1405" s="86"/>
      <c r="H1405" s="86"/>
      <c r="I1405" s="86"/>
      <c r="J1405" s="86"/>
      <c r="K1405" s="86"/>
    </row>
    <row r="1406" spans="1:11" ht="15" customHeight="1" x14ac:dyDescent="0.25"/>
    <row r="1407" spans="1:11" ht="15" customHeight="1" x14ac:dyDescent="0.25"/>
    <row r="1408" spans="1:11" ht="15" customHeight="1" x14ac:dyDescent="0.25">
      <c r="E1408" s="33">
        <v>2019</v>
      </c>
      <c r="G1408" s="33">
        <v>2020</v>
      </c>
      <c r="H1408" s="33"/>
      <c r="I1408" s="5">
        <v>2020</v>
      </c>
      <c r="K1408" s="33">
        <v>2021</v>
      </c>
    </row>
    <row r="1409" spans="1:11" ht="15" customHeight="1" x14ac:dyDescent="0.25">
      <c r="E1409" s="33" t="s">
        <v>86</v>
      </c>
      <c r="G1409" s="33" t="s">
        <v>5</v>
      </c>
      <c r="H1409" s="33"/>
      <c r="I1409" s="6" t="s">
        <v>4</v>
      </c>
      <c r="J1409" s="86" t="s">
        <v>5</v>
      </c>
      <c r="K1409" s="86"/>
    </row>
    <row r="1410" spans="1:11" ht="15" customHeight="1" x14ac:dyDescent="0.25"/>
    <row r="1411" spans="1:11" ht="15" customHeight="1" x14ac:dyDescent="0.25"/>
    <row r="1412" spans="1:11" ht="15" customHeight="1" x14ac:dyDescent="0.25">
      <c r="A1412" s="1" t="s">
        <v>6</v>
      </c>
      <c r="G1412" s="2"/>
      <c r="H1412" s="2"/>
    </row>
    <row r="1413" spans="1:11" ht="15" customHeight="1" x14ac:dyDescent="0.25">
      <c r="B1413" s="1" t="s">
        <v>8</v>
      </c>
      <c r="D1413" s="7" t="s">
        <v>9</v>
      </c>
      <c r="E1413" s="10">
        <v>124646</v>
      </c>
      <c r="F1413" s="8" t="s">
        <v>9</v>
      </c>
      <c r="G1413" s="10">
        <v>135000</v>
      </c>
      <c r="H1413" s="8" t="s">
        <v>9</v>
      </c>
      <c r="I1413" s="10"/>
      <c r="J1413" s="8" t="s">
        <v>9</v>
      </c>
      <c r="K1413" s="10"/>
    </row>
    <row r="1414" spans="1:11" ht="15" customHeight="1" x14ac:dyDescent="0.25">
      <c r="E1414" s="2"/>
      <c r="G1414" s="2"/>
      <c r="K1414" s="2"/>
    </row>
    <row r="1415" spans="1:11" ht="15" customHeight="1" x14ac:dyDescent="0.25">
      <c r="B1415" s="1" t="s">
        <v>85</v>
      </c>
      <c r="E1415" s="2">
        <f>SUM(E1413:E1414)</f>
        <v>124646</v>
      </c>
      <c r="G1415" s="2">
        <f>SUM(G1413:G1414)</f>
        <v>135000</v>
      </c>
      <c r="I1415" s="2">
        <f>SUM(I1413:I1414)</f>
        <v>0</v>
      </c>
      <c r="K1415" s="2">
        <f>SUM(K1413:K1414)</f>
        <v>0</v>
      </c>
    </row>
    <row r="1416" spans="1:11" ht="15" customHeight="1" x14ac:dyDescent="0.25">
      <c r="E1416" s="2"/>
      <c r="G1416" s="2"/>
      <c r="K1416" s="2"/>
    </row>
    <row r="1417" spans="1:11" ht="15" customHeight="1" x14ac:dyDescent="0.25">
      <c r="A1417" s="1" t="s">
        <v>88</v>
      </c>
      <c r="E1417" s="2"/>
      <c r="G1417" s="2"/>
      <c r="K1417" s="2"/>
    </row>
    <row r="1418" spans="1:11" ht="15" customHeight="1" x14ac:dyDescent="0.25">
      <c r="B1418" s="1" t="s">
        <v>507</v>
      </c>
      <c r="E1418" s="2"/>
      <c r="G1418" s="2"/>
      <c r="K1418" s="2"/>
    </row>
    <row r="1419" spans="1:11" ht="15" customHeight="1" x14ac:dyDescent="0.25">
      <c r="C1419" s="1" t="s">
        <v>509</v>
      </c>
      <c r="E1419" s="4">
        <v>124646</v>
      </c>
      <c r="G1419" s="10">
        <v>135000</v>
      </c>
      <c r="I1419" s="10"/>
      <c r="J1419" s="8" t="s">
        <v>9</v>
      </c>
      <c r="K1419" s="10"/>
    </row>
    <row r="1420" spans="1:11" ht="15" customHeight="1" x14ac:dyDescent="0.25">
      <c r="E1420" s="2"/>
      <c r="G1420" s="2"/>
      <c r="K1420" s="2"/>
    </row>
    <row r="1421" spans="1:11" ht="15" customHeight="1" x14ac:dyDescent="0.25">
      <c r="B1421" s="1" t="s">
        <v>96</v>
      </c>
      <c r="E1421" s="2"/>
      <c r="G1421" s="2"/>
      <c r="K1421" s="2"/>
    </row>
    <row r="1422" spans="1:11" ht="15" customHeight="1" x14ac:dyDescent="0.25">
      <c r="C1422" s="1" t="s">
        <v>97</v>
      </c>
      <c r="E1422" s="2">
        <f>E1415-E1419</f>
        <v>0</v>
      </c>
      <c r="G1422" s="2">
        <f>SUM(G1415-G1419)</f>
        <v>0</v>
      </c>
      <c r="I1422" s="2">
        <f>SUM(I1415-I1419)</f>
        <v>0</v>
      </c>
      <c r="K1422" s="2">
        <f>SUM(K1415-K1419)</f>
        <v>0</v>
      </c>
    </row>
    <row r="1423" spans="1:11" ht="15" customHeight="1" x14ac:dyDescent="0.25">
      <c r="E1423" s="2"/>
      <c r="G1423" s="2"/>
      <c r="K1423" s="2"/>
    </row>
    <row r="1424" spans="1:11" ht="15" customHeight="1" x14ac:dyDescent="0.25">
      <c r="A1424" s="1" t="s">
        <v>111</v>
      </c>
      <c r="E1424" s="4">
        <v>0</v>
      </c>
      <c r="G1424" s="4">
        <v>0</v>
      </c>
      <c r="I1424" s="4">
        <v>0</v>
      </c>
      <c r="K1424" s="4">
        <f>G1426</f>
        <v>0</v>
      </c>
    </row>
    <row r="1425" spans="1:11" ht="15" customHeight="1" x14ac:dyDescent="0.25">
      <c r="E1425" s="2"/>
      <c r="G1425" s="2"/>
      <c r="K1425" s="2"/>
    </row>
    <row r="1426" spans="1:11" ht="15" customHeight="1" thickBot="1" x14ac:dyDescent="0.3">
      <c r="A1426" s="1" t="s">
        <v>112</v>
      </c>
      <c r="D1426" s="7" t="s">
        <v>9</v>
      </c>
      <c r="E1426" s="3">
        <f>SUM(E1422:E1425)</f>
        <v>0</v>
      </c>
      <c r="F1426" s="8" t="s">
        <v>9</v>
      </c>
      <c r="G1426" s="3">
        <f>SUM(G1422:G1425)</f>
        <v>0</v>
      </c>
      <c r="H1426" s="8" t="s">
        <v>9</v>
      </c>
      <c r="I1426" s="3">
        <f>SUM(I1422:I1425)</f>
        <v>0</v>
      </c>
      <c r="J1426" s="8" t="s">
        <v>9</v>
      </c>
      <c r="K1426" s="3">
        <f>SUM(K1422:K1425)</f>
        <v>0</v>
      </c>
    </row>
    <row r="1427" spans="1:11" ht="15" customHeight="1" thickTop="1" x14ac:dyDescent="0.25">
      <c r="D1427" s="7"/>
      <c r="E1427" s="2"/>
      <c r="F1427" s="8"/>
      <c r="G1427" s="2"/>
      <c r="H1427" s="8"/>
      <c r="J1427" s="8"/>
      <c r="K1427" s="2"/>
    </row>
    <row r="1428" spans="1:11" ht="15" customHeight="1" x14ac:dyDescent="0.25">
      <c r="D1428" s="7"/>
      <c r="E1428" s="2"/>
      <c r="F1428" s="8"/>
      <c r="G1428" s="2"/>
      <c r="H1428" s="8"/>
      <c r="J1428" s="8"/>
      <c r="K1428" s="2"/>
    </row>
    <row r="1429" spans="1:11" ht="15" customHeight="1" x14ac:dyDescent="0.25">
      <c r="D1429" s="7"/>
      <c r="E1429" s="2"/>
      <c r="F1429" s="8"/>
      <c r="G1429" s="2"/>
      <c r="H1429" s="8"/>
      <c r="J1429" s="8"/>
      <c r="K1429" s="2"/>
    </row>
    <row r="1430" spans="1:11" ht="15" customHeight="1" x14ac:dyDescent="0.25">
      <c r="D1430" s="7"/>
      <c r="E1430" s="2"/>
      <c r="F1430" s="8"/>
      <c r="G1430" s="2"/>
      <c r="H1430" s="8"/>
      <c r="J1430" s="8"/>
      <c r="K1430" s="2"/>
    </row>
    <row r="1431" spans="1:11" ht="15" customHeight="1" x14ac:dyDescent="0.25">
      <c r="D1431" s="7"/>
      <c r="E1431" s="2"/>
      <c r="F1431" s="8"/>
      <c r="G1431" s="2"/>
      <c r="H1431" s="8"/>
      <c r="J1431" s="8"/>
      <c r="K1431" s="2"/>
    </row>
    <row r="1432" spans="1:11" ht="15" customHeight="1" x14ac:dyDescent="0.25">
      <c r="D1432" s="7"/>
      <c r="E1432" s="2"/>
      <c r="F1432" s="8"/>
      <c r="G1432" s="2"/>
      <c r="H1432" s="8"/>
      <c r="J1432" s="8"/>
      <c r="K1432" s="2"/>
    </row>
    <row r="1433" spans="1:11" ht="15" customHeight="1" x14ac:dyDescent="0.25">
      <c r="D1433" s="7"/>
      <c r="E1433" s="2"/>
      <c r="F1433" s="8"/>
      <c r="G1433" s="2"/>
      <c r="H1433" s="8"/>
      <c r="J1433" s="8"/>
      <c r="K1433" s="2"/>
    </row>
    <row r="1434" spans="1:11" ht="15" customHeight="1" x14ac:dyDescent="0.25">
      <c r="D1434" s="7"/>
      <c r="E1434" s="2"/>
      <c r="F1434" s="8"/>
      <c r="G1434" s="2"/>
      <c r="H1434" s="8"/>
      <c r="J1434" s="8"/>
      <c r="K1434" s="2"/>
    </row>
    <row r="1435" spans="1:11" ht="15" customHeight="1" x14ac:dyDescent="0.25">
      <c r="D1435" s="7"/>
      <c r="E1435" s="2"/>
      <c r="F1435" s="8"/>
      <c r="G1435" s="2"/>
      <c r="H1435" s="8"/>
      <c r="J1435" s="8"/>
      <c r="K1435" s="2"/>
    </row>
    <row r="1436" spans="1:11" ht="15" customHeight="1" x14ac:dyDescent="0.25">
      <c r="D1436" s="7"/>
      <c r="E1436" s="2"/>
      <c r="F1436" s="8"/>
      <c r="G1436" s="2"/>
      <c r="H1436" s="8"/>
      <c r="J1436" s="8"/>
      <c r="K1436" s="2"/>
    </row>
    <row r="1437" spans="1:11" ht="15" customHeight="1" x14ac:dyDescent="0.25">
      <c r="D1437" s="7"/>
      <c r="E1437" s="2"/>
      <c r="F1437" s="8"/>
      <c r="G1437" s="2"/>
      <c r="H1437" s="8"/>
      <c r="J1437" s="8"/>
      <c r="K1437" s="2"/>
    </row>
    <row r="1438" spans="1:11" ht="15" customHeight="1" x14ac:dyDescent="0.25">
      <c r="D1438" s="7"/>
      <c r="E1438" s="2"/>
      <c r="F1438" s="8"/>
      <c r="G1438" s="2"/>
      <c r="H1438" s="8"/>
      <c r="J1438" s="8"/>
      <c r="K1438" s="2"/>
    </row>
    <row r="1439" spans="1:11" ht="15" customHeight="1" x14ac:dyDescent="0.25">
      <c r="D1439" s="7"/>
      <c r="E1439" s="2"/>
      <c r="F1439" s="8"/>
      <c r="G1439" s="2"/>
      <c r="H1439" s="8"/>
      <c r="J1439" s="8"/>
      <c r="K1439" s="2"/>
    </row>
    <row r="1440" spans="1:11" ht="15" customHeight="1" x14ac:dyDescent="0.25">
      <c r="D1440" s="7"/>
      <c r="E1440" s="2"/>
      <c r="F1440" s="8"/>
      <c r="G1440" s="2"/>
      <c r="H1440" s="8"/>
      <c r="J1440" s="8"/>
      <c r="K1440" s="2"/>
    </row>
    <row r="1441" spans="1:11" ht="15" customHeight="1" x14ac:dyDescent="0.25">
      <c r="D1441" s="7"/>
      <c r="E1441" s="2"/>
      <c r="F1441" s="8"/>
      <c r="G1441" s="2"/>
      <c r="H1441" s="8"/>
      <c r="J1441" s="8"/>
      <c r="K1441" s="2"/>
    </row>
    <row r="1442" spans="1:11" ht="15" customHeight="1" x14ac:dyDescent="0.25">
      <c r="D1442" s="7"/>
      <c r="E1442" s="2"/>
      <c r="F1442" s="8"/>
      <c r="G1442" s="2"/>
      <c r="H1442" s="8"/>
      <c r="J1442" s="8"/>
      <c r="K1442" s="2"/>
    </row>
    <row r="1443" spans="1:11" ht="15" customHeight="1" x14ac:dyDescent="0.25">
      <c r="D1443" s="7"/>
      <c r="E1443" s="2"/>
      <c r="F1443" s="8"/>
      <c r="G1443" s="2"/>
      <c r="H1443" s="8"/>
      <c r="J1443" s="8"/>
      <c r="K1443" s="2"/>
    </row>
    <row r="1444" spans="1:11" ht="15" customHeight="1" x14ac:dyDescent="0.25">
      <c r="D1444" s="7"/>
      <c r="E1444" s="2"/>
      <c r="F1444" s="8"/>
      <c r="G1444" s="2"/>
      <c r="H1444" s="8"/>
      <c r="J1444" s="8"/>
      <c r="K1444" s="2"/>
    </row>
    <row r="1445" spans="1:11" ht="15" customHeight="1" x14ac:dyDescent="0.25">
      <c r="D1445" s="7"/>
      <c r="E1445" s="2"/>
      <c r="F1445" s="8"/>
      <c r="G1445" s="2"/>
      <c r="H1445" s="8"/>
      <c r="J1445" s="8"/>
      <c r="K1445" s="2"/>
    </row>
    <row r="1446" spans="1:11" ht="15" customHeight="1" x14ac:dyDescent="0.25">
      <c r="D1446" s="7"/>
      <c r="E1446" s="2"/>
      <c r="F1446" s="8"/>
      <c r="G1446" s="2"/>
      <c r="H1446" s="8"/>
      <c r="J1446" s="8"/>
      <c r="K1446" s="2"/>
    </row>
    <row r="1447" spans="1:11" ht="15" customHeight="1" x14ac:dyDescent="0.25">
      <c r="D1447" s="7"/>
      <c r="E1447" s="2"/>
      <c r="F1447" s="8"/>
      <c r="G1447" s="2"/>
      <c r="H1447" s="8"/>
      <c r="J1447" s="8"/>
      <c r="K1447" s="2"/>
    </row>
    <row r="1448" spans="1:11" ht="15" customHeight="1" x14ac:dyDescent="0.25">
      <c r="D1448" s="7"/>
      <c r="E1448" s="2"/>
      <c r="F1448" s="8"/>
      <c r="G1448" s="2"/>
      <c r="H1448" s="8"/>
      <c r="J1448" s="8"/>
      <c r="K1448" s="2"/>
    </row>
    <row r="1449" spans="1:11" ht="15" customHeight="1" x14ac:dyDescent="0.25">
      <c r="D1449" s="7"/>
      <c r="E1449" s="2"/>
      <c r="F1449" s="8"/>
      <c r="G1449" s="2"/>
      <c r="H1449" s="8"/>
      <c r="J1449" s="8"/>
      <c r="K1449" s="2"/>
    </row>
    <row r="1450" spans="1:11" ht="15" customHeight="1" x14ac:dyDescent="0.25">
      <c r="D1450" s="7"/>
      <c r="E1450" s="2"/>
      <c r="F1450" s="8"/>
      <c r="G1450" s="2"/>
      <c r="H1450" s="8"/>
      <c r="J1450" s="8"/>
      <c r="K1450" s="2"/>
    </row>
    <row r="1451" spans="1:11" ht="15" customHeight="1" x14ac:dyDescent="0.25">
      <c r="D1451" s="7"/>
      <c r="E1451" s="2"/>
      <c r="F1451" s="8"/>
      <c r="G1451" s="2"/>
      <c r="H1451" s="8"/>
      <c r="J1451" s="8"/>
      <c r="K1451" s="2"/>
    </row>
    <row r="1452" spans="1:11" ht="15" customHeight="1" x14ac:dyDescent="0.25">
      <c r="D1452" s="7"/>
      <c r="E1452" s="2"/>
      <c r="F1452" s="8"/>
      <c r="G1452" s="2"/>
      <c r="H1452" s="8"/>
      <c r="J1452" s="8"/>
      <c r="K1452" s="2"/>
    </row>
    <row r="1453" spans="1:11" ht="15" customHeight="1" x14ac:dyDescent="0.25">
      <c r="D1453" s="7"/>
      <c r="E1453" s="2"/>
      <c r="F1453" s="8"/>
      <c r="G1453" s="2"/>
      <c r="H1453" s="8"/>
      <c r="J1453" s="8"/>
      <c r="K1453" s="2"/>
    </row>
    <row r="1454" spans="1:11" ht="15" customHeight="1" x14ac:dyDescent="0.25">
      <c r="A1454" s="86">
        <v>28</v>
      </c>
      <c r="B1454" s="86"/>
      <c r="C1454" s="86"/>
      <c r="D1454" s="86"/>
      <c r="E1454" s="86"/>
      <c r="F1454" s="86"/>
      <c r="G1454" s="86"/>
      <c r="H1454" s="86"/>
      <c r="I1454" s="86"/>
      <c r="J1454" s="86"/>
      <c r="K1454" s="86"/>
    </row>
    <row r="1455" spans="1:11" ht="15" customHeight="1" x14ac:dyDescent="0.25">
      <c r="A1455" s="86" t="s">
        <v>0</v>
      </c>
      <c r="B1455" s="86"/>
      <c r="C1455" s="86"/>
      <c r="D1455" s="86"/>
      <c r="E1455" s="86"/>
      <c r="F1455" s="86"/>
      <c r="G1455" s="86"/>
      <c r="H1455" s="86"/>
      <c r="I1455" s="86"/>
      <c r="J1455" s="86"/>
      <c r="K1455" s="86"/>
    </row>
    <row r="1456" spans="1:11" ht="15" customHeight="1" x14ac:dyDescent="0.25">
      <c r="A1456" s="86" t="s">
        <v>511</v>
      </c>
      <c r="B1456" s="86"/>
      <c r="C1456" s="86"/>
      <c r="D1456" s="86"/>
      <c r="E1456" s="86"/>
      <c r="F1456" s="86"/>
      <c r="G1456" s="86"/>
      <c r="H1456" s="86"/>
      <c r="I1456" s="86"/>
      <c r="J1456" s="86"/>
      <c r="K1456" s="86"/>
    </row>
    <row r="1457" spans="1:11" ht="15" customHeight="1" x14ac:dyDescent="0.25">
      <c r="A1457" s="86" t="s">
        <v>114</v>
      </c>
      <c r="B1457" s="86"/>
      <c r="C1457" s="86"/>
      <c r="D1457" s="86"/>
      <c r="E1457" s="86"/>
      <c r="F1457" s="86"/>
      <c r="G1457" s="86"/>
      <c r="H1457" s="86"/>
      <c r="I1457" s="86"/>
      <c r="J1457" s="86"/>
      <c r="K1457" s="86"/>
    </row>
    <row r="1458" spans="1:11" ht="15" customHeight="1" x14ac:dyDescent="0.25">
      <c r="A1458" s="33"/>
      <c r="B1458" s="33"/>
      <c r="C1458" s="33"/>
      <c r="D1458" s="33"/>
      <c r="E1458" s="33"/>
      <c r="F1458" s="33"/>
      <c r="G1458" s="33"/>
      <c r="H1458" s="33"/>
      <c r="I1458" s="33"/>
      <c r="J1458" s="33"/>
      <c r="K1458" s="33"/>
    </row>
    <row r="1459" spans="1:11" ht="15" customHeight="1" x14ac:dyDescent="0.25">
      <c r="A1459" s="86" t="s">
        <v>115</v>
      </c>
      <c r="B1459" s="86"/>
      <c r="C1459" s="86"/>
      <c r="D1459" s="86"/>
      <c r="E1459" s="86"/>
      <c r="F1459" s="86"/>
      <c r="G1459" s="86"/>
      <c r="H1459" s="86"/>
      <c r="I1459" s="86"/>
      <c r="J1459" s="86"/>
      <c r="K1459" s="86"/>
    </row>
    <row r="1460" spans="1:11" ht="15" customHeight="1" x14ac:dyDescent="0.25"/>
    <row r="1461" spans="1:11" ht="15" customHeight="1" x14ac:dyDescent="0.25">
      <c r="E1461" s="33">
        <v>2019</v>
      </c>
      <c r="G1461" s="33">
        <v>2020</v>
      </c>
      <c r="H1461" s="33"/>
      <c r="I1461" s="5">
        <v>2020</v>
      </c>
      <c r="K1461" s="33">
        <v>2021</v>
      </c>
    </row>
    <row r="1462" spans="1:11" ht="15" customHeight="1" x14ac:dyDescent="0.25">
      <c r="E1462" s="33" t="s">
        <v>86</v>
      </c>
      <c r="G1462" s="33" t="s">
        <v>5</v>
      </c>
      <c r="H1462" s="33"/>
      <c r="I1462" s="6" t="s">
        <v>4</v>
      </c>
      <c r="J1462" s="86" t="s">
        <v>5</v>
      </c>
      <c r="K1462" s="86"/>
    </row>
    <row r="1463" spans="1:11" ht="15" customHeight="1" x14ac:dyDescent="0.25">
      <c r="A1463" s="1" t="s">
        <v>6</v>
      </c>
      <c r="G1463" s="2"/>
      <c r="H1463" s="2"/>
    </row>
    <row r="1464" spans="1:11" ht="15" customHeight="1" x14ac:dyDescent="0.25">
      <c r="B1464" s="1" t="s">
        <v>8</v>
      </c>
      <c r="D1464" s="7" t="s">
        <v>9</v>
      </c>
      <c r="E1464" s="2">
        <v>250338</v>
      </c>
      <c r="F1464" s="8" t="s">
        <v>9</v>
      </c>
      <c r="G1464" s="2">
        <v>270000</v>
      </c>
      <c r="H1464" s="8" t="s">
        <v>9</v>
      </c>
      <c r="J1464" s="8" t="s">
        <v>9</v>
      </c>
      <c r="K1464" s="2"/>
    </row>
    <row r="1465" spans="1:11" ht="15" customHeight="1" x14ac:dyDescent="0.25">
      <c r="B1465" s="1" t="s">
        <v>514</v>
      </c>
      <c r="D1465" s="7"/>
      <c r="E1465" s="2">
        <v>24662</v>
      </c>
      <c r="F1465" s="8"/>
      <c r="G1465" s="2">
        <v>2400</v>
      </c>
      <c r="H1465" s="8"/>
      <c r="J1465" s="8"/>
      <c r="K1465" s="2"/>
    </row>
    <row r="1466" spans="1:11" ht="15" customHeight="1" x14ac:dyDescent="0.25">
      <c r="B1466" s="1" t="s">
        <v>457</v>
      </c>
      <c r="E1466" s="2"/>
      <c r="F1466" s="2"/>
      <c r="G1466" s="2"/>
      <c r="H1466" s="2"/>
      <c r="J1466" s="2"/>
      <c r="K1466" s="2"/>
    </row>
    <row r="1467" spans="1:11" ht="15" customHeight="1" x14ac:dyDescent="0.25">
      <c r="C1467" s="1" t="s">
        <v>475</v>
      </c>
      <c r="E1467" s="2">
        <v>191484</v>
      </c>
      <c r="F1467" s="2"/>
      <c r="G1467" s="2">
        <v>162745</v>
      </c>
      <c r="H1467" s="2"/>
      <c r="J1467" s="2"/>
      <c r="K1467" s="2"/>
    </row>
    <row r="1468" spans="1:11" ht="15" customHeight="1" x14ac:dyDescent="0.25">
      <c r="C1468" s="1" t="s">
        <v>413</v>
      </c>
      <c r="E1468" s="2">
        <v>167423</v>
      </c>
      <c r="F1468" s="2"/>
      <c r="G1468" s="2">
        <v>186920</v>
      </c>
      <c r="H1468" s="2"/>
      <c r="J1468" s="2"/>
      <c r="K1468" s="2"/>
    </row>
    <row r="1469" spans="1:11" ht="15" customHeight="1" x14ac:dyDescent="0.25">
      <c r="B1469" s="1" t="s">
        <v>517</v>
      </c>
      <c r="E1469" s="2"/>
      <c r="F1469" s="2"/>
      <c r="G1469" s="2"/>
      <c r="H1469" s="2"/>
      <c r="J1469" s="2"/>
      <c r="K1469" s="2"/>
    </row>
    <row r="1470" spans="1:11" ht="15" customHeight="1" x14ac:dyDescent="0.25">
      <c r="C1470" s="1" t="s">
        <v>518</v>
      </c>
      <c r="E1470" s="2">
        <v>166993</v>
      </c>
      <c r="F1470" s="2"/>
      <c r="G1470" s="2">
        <v>153200</v>
      </c>
      <c r="H1470" s="2"/>
      <c r="J1470" s="2"/>
      <c r="K1470" s="2"/>
    </row>
    <row r="1471" spans="1:11" ht="15" customHeight="1" x14ac:dyDescent="0.25">
      <c r="C1471" s="1" t="s">
        <v>520</v>
      </c>
      <c r="E1471" s="2">
        <v>508979</v>
      </c>
      <c r="F1471" s="2"/>
      <c r="G1471" s="2">
        <v>558000</v>
      </c>
      <c r="H1471" s="2"/>
      <c r="J1471" s="2"/>
      <c r="K1471" s="2"/>
    </row>
    <row r="1472" spans="1:11" ht="15" customHeight="1" x14ac:dyDescent="0.25">
      <c r="C1472" s="1" t="s">
        <v>521</v>
      </c>
      <c r="E1472" s="2">
        <v>463652</v>
      </c>
      <c r="F1472" s="2"/>
      <c r="G1472" s="2">
        <v>214600</v>
      </c>
      <c r="H1472" s="2"/>
      <c r="J1472" s="2"/>
      <c r="K1472" s="2"/>
    </row>
    <row r="1473" spans="1:14" ht="15" customHeight="1" x14ac:dyDescent="0.25">
      <c r="C1473" s="1" t="s">
        <v>525</v>
      </c>
      <c r="E1473" s="2">
        <v>10800</v>
      </c>
      <c r="F1473" s="2"/>
      <c r="G1473" s="2">
        <v>10800</v>
      </c>
      <c r="H1473" s="2"/>
      <c r="J1473" s="2"/>
      <c r="K1473" s="2"/>
    </row>
    <row r="1474" spans="1:14" ht="15" customHeight="1" x14ac:dyDescent="0.25">
      <c r="B1474" s="1" t="s">
        <v>11</v>
      </c>
      <c r="C1474" s="1" t="s">
        <v>45</v>
      </c>
      <c r="E1474" s="2">
        <v>54559</v>
      </c>
      <c r="F1474" s="2"/>
      <c r="G1474" s="2">
        <v>125835</v>
      </c>
      <c r="H1474" s="2"/>
      <c r="J1474" s="2"/>
      <c r="K1474" s="2"/>
    </row>
    <row r="1475" spans="1:14" ht="15" customHeight="1" x14ac:dyDescent="0.25">
      <c r="B1475" s="1" t="s">
        <v>70</v>
      </c>
      <c r="E1475" s="10">
        <v>423</v>
      </c>
      <c r="F1475" s="2"/>
      <c r="G1475" s="10">
        <v>500</v>
      </c>
      <c r="H1475" s="2"/>
      <c r="I1475" s="10"/>
      <c r="J1475" s="2"/>
      <c r="K1475" s="10"/>
    </row>
    <row r="1476" spans="1:14" ht="15" customHeight="1" x14ac:dyDescent="0.25">
      <c r="E1476" s="2"/>
      <c r="F1476" s="2"/>
      <c r="G1476" s="2"/>
      <c r="H1476" s="2"/>
      <c r="J1476" s="2"/>
      <c r="K1476" s="2"/>
    </row>
    <row r="1477" spans="1:14" ht="15" customHeight="1" x14ac:dyDescent="0.25">
      <c r="B1477" s="1" t="s">
        <v>85</v>
      </c>
      <c r="E1477" s="4">
        <f>SUM(E1464:E1476)</f>
        <v>1839313</v>
      </c>
      <c r="F1477" s="2"/>
      <c r="G1477" s="4">
        <f>SUM(G1464:G1476)</f>
        <v>1685000</v>
      </c>
      <c r="H1477" s="2"/>
      <c r="I1477" s="4">
        <f>SUM(I1464:I1475)</f>
        <v>0</v>
      </c>
      <c r="J1477" s="2"/>
      <c r="K1477" s="4">
        <f>SUM(K1464:K1475)</f>
        <v>0</v>
      </c>
      <c r="L1477" s="2"/>
    </row>
    <row r="1478" spans="1:14" ht="15" customHeight="1" x14ac:dyDescent="0.25">
      <c r="E1478" s="2"/>
      <c r="G1478" s="2"/>
      <c r="K1478" s="2"/>
    </row>
    <row r="1479" spans="1:14" ht="15" customHeight="1" x14ac:dyDescent="0.25">
      <c r="A1479" s="1" t="s">
        <v>88</v>
      </c>
      <c r="E1479" s="2"/>
      <c r="G1479" s="2"/>
      <c r="K1479" s="2"/>
    </row>
    <row r="1480" spans="1:14" ht="15" customHeight="1" x14ac:dyDescent="0.25">
      <c r="B1480" s="1" t="s">
        <v>530</v>
      </c>
      <c r="E1480" s="2">
        <v>1271601</v>
      </c>
      <c r="G1480" s="2">
        <v>1126000</v>
      </c>
      <c r="K1480" s="2"/>
      <c r="N1480" s="2"/>
    </row>
    <row r="1481" spans="1:14" ht="15" customHeight="1" x14ac:dyDescent="0.25">
      <c r="B1481" s="1" t="s">
        <v>844</v>
      </c>
      <c r="E1481" s="2">
        <f>64570+8519</f>
        <v>73089</v>
      </c>
      <c r="G1481" s="2">
        <v>64100</v>
      </c>
      <c r="K1481" s="2"/>
      <c r="N1481" s="2"/>
    </row>
    <row r="1482" spans="1:14" ht="15" customHeight="1" x14ac:dyDescent="0.25">
      <c r="B1482" s="1" t="s">
        <v>207</v>
      </c>
      <c r="E1482" s="2">
        <v>127860</v>
      </c>
      <c r="G1482" s="2">
        <v>111850</v>
      </c>
      <c r="K1482" s="2"/>
      <c r="N1482" s="2"/>
    </row>
    <row r="1483" spans="1:14" ht="15" customHeight="1" x14ac:dyDescent="0.25">
      <c r="B1483" s="1" t="s">
        <v>537</v>
      </c>
      <c r="E1483" s="2">
        <v>15805</v>
      </c>
      <c r="G1483" s="2">
        <v>15300</v>
      </c>
      <c r="K1483" s="2"/>
      <c r="N1483" s="2"/>
    </row>
    <row r="1484" spans="1:14" ht="15" customHeight="1" x14ac:dyDescent="0.25">
      <c r="B1484" s="1" t="s">
        <v>845</v>
      </c>
      <c r="E1484" s="2">
        <v>21399</v>
      </c>
      <c r="G1484" s="2">
        <v>57550</v>
      </c>
      <c r="K1484" s="2"/>
      <c r="N1484" s="2"/>
    </row>
    <row r="1485" spans="1:14" ht="15" customHeight="1" x14ac:dyDescent="0.25">
      <c r="B1485" s="1" t="s">
        <v>541</v>
      </c>
      <c r="E1485" s="2">
        <v>91903</v>
      </c>
      <c r="G1485" s="2">
        <v>109500</v>
      </c>
      <c r="K1485" s="2"/>
      <c r="N1485" s="2"/>
    </row>
    <row r="1486" spans="1:14" ht="15" customHeight="1" x14ac:dyDescent="0.25">
      <c r="B1486" s="1" t="s">
        <v>543</v>
      </c>
      <c r="E1486" s="2">
        <v>65503</v>
      </c>
      <c r="G1486" s="2">
        <v>148500</v>
      </c>
      <c r="K1486" s="2"/>
      <c r="N1486" s="2"/>
    </row>
    <row r="1487" spans="1:14" ht="15" customHeight="1" x14ac:dyDescent="0.25">
      <c r="B1487" s="1" t="s">
        <v>545</v>
      </c>
      <c r="E1487" s="2">
        <v>30183</v>
      </c>
      <c r="G1487" s="2">
        <v>25800</v>
      </c>
      <c r="K1487" s="2"/>
      <c r="N1487" s="2"/>
    </row>
    <row r="1488" spans="1:14" ht="15" customHeight="1" x14ac:dyDescent="0.25">
      <c r="B1488" s="1" t="s">
        <v>547</v>
      </c>
      <c r="E1488" s="2">
        <v>3236</v>
      </c>
      <c r="G1488" s="2">
        <v>3300</v>
      </c>
      <c r="K1488" s="2"/>
      <c r="N1488" s="2"/>
    </row>
    <row r="1489" spans="1:14" ht="15" customHeight="1" x14ac:dyDescent="0.25">
      <c r="B1489" s="1" t="s">
        <v>45</v>
      </c>
      <c r="E1489" s="2">
        <v>18659</v>
      </c>
      <c r="G1489" s="2">
        <v>8200</v>
      </c>
      <c r="K1489" s="2"/>
      <c r="N1489" s="2"/>
    </row>
    <row r="1490" spans="1:14" ht="15" customHeight="1" x14ac:dyDescent="0.25">
      <c r="B1490" s="1" t="s">
        <v>94</v>
      </c>
      <c r="E1490" s="2">
        <v>25142</v>
      </c>
      <c r="G1490" s="2">
        <v>14500</v>
      </c>
      <c r="K1490" s="2"/>
      <c r="N1490" s="2"/>
    </row>
    <row r="1491" spans="1:14" ht="15" customHeight="1" x14ac:dyDescent="0.25">
      <c r="B1491" s="1" t="s">
        <v>92</v>
      </c>
      <c r="E1491" s="10">
        <v>20090</v>
      </c>
      <c r="G1491" s="10">
        <v>400</v>
      </c>
      <c r="I1491" s="10"/>
      <c r="K1491" s="10"/>
      <c r="N1491" s="2"/>
    </row>
    <row r="1492" spans="1:14" ht="15" customHeight="1" x14ac:dyDescent="0.25">
      <c r="E1492" s="2"/>
      <c r="G1492" s="2"/>
      <c r="K1492" s="2"/>
    </row>
    <row r="1493" spans="1:14" ht="15" customHeight="1" x14ac:dyDescent="0.25">
      <c r="B1493" s="1" t="s">
        <v>95</v>
      </c>
      <c r="E1493" s="4">
        <f>SUM(E1480:E1491)</f>
        <v>1764470</v>
      </c>
      <c r="G1493" s="4">
        <f>SUM(G1480:G1491)</f>
        <v>1685000</v>
      </c>
      <c r="I1493" s="4">
        <f>SUM(I1480:I1491)</f>
        <v>0</v>
      </c>
      <c r="K1493" s="4">
        <f>SUM(K1480:K1491)</f>
        <v>0</v>
      </c>
      <c r="N1493" s="2"/>
    </row>
    <row r="1494" spans="1:14" ht="15" customHeight="1" x14ac:dyDescent="0.25">
      <c r="E1494" s="2"/>
      <c r="G1494" s="2"/>
      <c r="K1494" s="2"/>
    </row>
    <row r="1495" spans="1:14" ht="15" customHeight="1" x14ac:dyDescent="0.25">
      <c r="B1495" s="1" t="s">
        <v>96</v>
      </c>
      <c r="E1495" s="2"/>
      <c r="G1495" s="2"/>
      <c r="K1495" s="2"/>
    </row>
    <row r="1496" spans="1:14" ht="15" customHeight="1" x14ac:dyDescent="0.25">
      <c r="C1496" s="1" t="s">
        <v>97</v>
      </c>
      <c r="E1496" s="2">
        <f>SUM(E1477-E1493)</f>
        <v>74843</v>
      </c>
      <c r="G1496" s="2">
        <f>SUM(G1477-G1493)</f>
        <v>0</v>
      </c>
      <c r="I1496" s="2">
        <f>SUM(I1477-I1493)</f>
        <v>0</v>
      </c>
      <c r="K1496" s="2">
        <f>SUM(K1477-K1493)</f>
        <v>0</v>
      </c>
    </row>
    <row r="1497" spans="1:14" ht="15" customHeight="1" x14ac:dyDescent="0.25">
      <c r="E1497" s="2"/>
      <c r="G1497" s="2"/>
      <c r="K1497" s="2"/>
    </row>
    <row r="1498" spans="1:14" ht="15" customHeight="1" x14ac:dyDescent="0.25">
      <c r="A1498" s="1" t="s">
        <v>98</v>
      </c>
      <c r="E1498" s="2"/>
      <c r="G1498" s="2"/>
      <c r="K1498" s="2"/>
    </row>
    <row r="1499" spans="1:14" ht="15" customHeight="1" x14ac:dyDescent="0.25">
      <c r="B1499" s="1" t="s">
        <v>99</v>
      </c>
      <c r="E1499" s="2"/>
      <c r="G1499" s="2"/>
      <c r="K1499" s="2"/>
    </row>
    <row r="1500" spans="1:14" ht="15" customHeight="1" x14ac:dyDescent="0.25">
      <c r="C1500" s="1" t="s">
        <v>846</v>
      </c>
      <c r="E1500" s="10"/>
      <c r="F1500" s="2"/>
      <c r="G1500" s="10"/>
      <c r="H1500" s="2"/>
      <c r="I1500" s="10"/>
      <c r="J1500" s="2"/>
      <c r="K1500" s="10"/>
    </row>
    <row r="1501" spans="1:14" ht="15" customHeight="1" x14ac:dyDescent="0.25">
      <c r="E1501" s="2"/>
      <c r="F1501" s="2"/>
      <c r="G1501" s="2"/>
      <c r="H1501" s="2"/>
      <c r="J1501" s="2"/>
      <c r="K1501" s="2"/>
    </row>
    <row r="1502" spans="1:14" ht="15" customHeight="1" x14ac:dyDescent="0.25">
      <c r="C1502" s="1" t="s">
        <v>847</v>
      </c>
      <c r="E1502" s="2">
        <f>SUM(E1495:E1500)</f>
        <v>74843</v>
      </c>
      <c r="F1502" s="2"/>
      <c r="G1502" s="2">
        <f>SUM(G1495:G1500)</f>
        <v>0</v>
      </c>
      <c r="H1502" s="2"/>
      <c r="I1502" s="2">
        <f>SUM(I1495:I1499)</f>
        <v>0</v>
      </c>
      <c r="J1502" s="2"/>
      <c r="K1502" s="2">
        <f>SUM(K1495:K1500)</f>
        <v>0</v>
      </c>
    </row>
    <row r="1503" spans="1:14" ht="15" customHeight="1" x14ac:dyDescent="0.25">
      <c r="E1503" s="2"/>
      <c r="G1503" s="2"/>
      <c r="K1503" s="2"/>
    </row>
    <row r="1504" spans="1:14" ht="15" customHeight="1" x14ac:dyDescent="0.25">
      <c r="A1504" s="1" t="s">
        <v>111</v>
      </c>
      <c r="E1504" s="4">
        <v>264575</v>
      </c>
      <c r="G1504" s="4">
        <v>274575</v>
      </c>
      <c r="I1504" s="4">
        <f>E1506</f>
        <v>339418</v>
      </c>
      <c r="K1504" s="4">
        <f>I1506</f>
        <v>339418</v>
      </c>
    </row>
    <row r="1505" spans="1:11" ht="15" customHeight="1" x14ac:dyDescent="0.25">
      <c r="E1505" s="2"/>
      <c r="G1505" s="2"/>
      <c r="K1505" s="2"/>
    </row>
    <row r="1506" spans="1:11" ht="15" customHeight="1" thickBot="1" x14ac:dyDescent="0.3">
      <c r="A1506" s="1" t="s">
        <v>112</v>
      </c>
      <c r="D1506" s="7" t="s">
        <v>9</v>
      </c>
      <c r="E1506" s="3">
        <f>SUM(E1502:E1504)</f>
        <v>339418</v>
      </c>
      <c r="F1506" s="8" t="s">
        <v>9</v>
      </c>
      <c r="G1506" s="3">
        <f>SUM(G1500:G1504)</f>
        <v>274575</v>
      </c>
      <c r="H1506" s="8" t="s">
        <v>9</v>
      </c>
      <c r="I1506" s="3">
        <f>SUM(I1502:I1504)</f>
        <v>339418</v>
      </c>
      <c r="J1506" s="8" t="s">
        <v>9</v>
      </c>
      <c r="K1506" s="3">
        <f>SUM(K1502:K1504)</f>
        <v>339418</v>
      </c>
    </row>
    <row r="1507" spans="1:11" ht="15" customHeight="1" thickTop="1" x14ac:dyDescent="0.25">
      <c r="D1507" s="7"/>
      <c r="E1507" s="2"/>
      <c r="F1507" s="8"/>
      <c r="G1507" s="2"/>
      <c r="H1507" s="8"/>
      <c r="J1507" s="8"/>
      <c r="K1507" s="2"/>
    </row>
    <row r="1508" spans="1:11" ht="15" customHeight="1" x14ac:dyDescent="0.25">
      <c r="D1508" s="7"/>
      <c r="E1508" s="2"/>
      <c r="F1508" s="8"/>
      <c r="G1508" s="2"/>
      <c r="H1508" s="8"/>
      <c r="J1508" s="8"/>
      <c r="K1508" s="2"/>
    </row>
    <row r="1509" spans="1:11" ht="15" customHeight="1" x14ac:dyDescent="0.25">
      <c r="D1509" s="7"/>
      <c r="E1509" s="2"/>
      <c r="F1509" s="8"/>
      <c r="G1509" s="2"/>
      <c r="H1509" s="8"/>
      <c r="J1509" s="8"/>
      <c r="K1509" s="2"/>
    </row>
    <row r="1510" spans="1:11" ht="15" customHeight="1" x14ac:dyDescent="0.25">
      <c r="A1510" s="86">
        <v>29</v>
      </c>
      <c r="B1510" s="86"/>
      <c r="C1510" s="86"/>
      <c r="D1510" s="86"/>
      <c r="E1510" s="86"/>
      <c r="F1510" s="86"/>
      <c r="G1510" s="86"/>
      <c r="H1510" s="86"/>
      <c r="I1510" s="86"/>
      <c r="J1510" s="86"/>
      <c r="K1510" s="86"/>
    </row>
    <row r="1511" spans="1:11" ht="15" customHeight="1" x14ac:dyDescent="0.25">
      <c r="A1511" s="86" t="s">
        <v>0</v>
      </c>
      <c r="B1511" s="86"/>
      <c r="C1511" s="86"/>
      <c r="D1511" s="86"/>
      <c r="E1511" s="86"/>
      <c r="F1511" s="86"/>
      <c r="G1511" s="86"/>
      <c r="H1511" s="86"/>
      <c r="I1511" s="86"/>
      <c r="J1511" s="86"/>
      <c r="K1511" s="86"/>
    </row>
    <row r="1512" spans="1:11" ht="15" customHeight="1" x14ac:dyDescent="0.25"/>
    <row r="1513" spans="1:11" ht="15" customHeight="1" x14ac:dyDescent="0.25">
      <c r="A1513" s="86" t="s">
        <v>556</v>
      </c>
      <c r="B1513" s="86"/>
      <c r="C1513" s="86"/>
      <c r="D1513" s="86"/>
      <c r="E1513" s="86"/>
      <c r="F1513" s="86"/>
      <c r="G1513" s="86"/>
      <c r="H1513" s="86"/>
      <c r="I1513" s="86"/>
      <c r="J1513" s="86"/>
      <c r="K1513" s="86"/>
    </row>
    <row r="1514" spans="1:11" ht="15" customHeight="1" x14ac:dyDescent="0.25"/>
    <row r="1515" spans="1:11" ht="15" customHeight="1" x14ac:dyDescent="0.25">
      <c r="A1515" s="86" t="s">
        <v>114</v>
      </c>
      <c r="B1515" s="86"/>
      <c r="C1515" s="86"/>
      <c r="D1515" s="86"/>
      <c r="E1515" s="86"/>
      <c r="F1515" s="86"/>
      <c r="G1515" s="86"/>
      <c r="H1515" s="86"/>
      <c r="I1515" s="86"/>
      <c r="J1515" s="86"/>
      <c r="K1515" s="86"/>
    </row>
    <row r="1516" spans="1:11" ht="15" customHeight="1" x14ac:dyDescent="0.25"/>
    <row r="1517" spans="1:11" ht="15" customHeight="1" x14ac:dyDescent="0.25">
      <c r="A1517" s="86" t="s">
        <v>115</v>
      </c>
      <c r="B1517" s="86"/>
      <c r="C1517" s="86"/>
      <c r="D1517" s="86"/>
      <c r="E1517" s="86"/>
      <c r="F1517" s="86"/>
      <c r="G1517" s="86"/>
      <c r="H1517" s="86"/>
      <c r="I1517" s="86"/>
      <c r="J1517" s="86"/>
      <c r="K1517" s="86"/>
    </row>
    <row r="1518" spans="1:11" ht="15" customHeight="1" x14ac:dyDescent="0.25"/>
    <row r="1519" spans="1:11" ht="15" customHeight="1" x14ac:dyDescent="0.25"/>
    <row r="1520" spans="1:11" ht="15" customHeight="1" x14ac:dyDescent="0.25">
      <c r="E1520" s="33">
        <v>2019</v>
      </c>
      <c r="G1520" s="33">
        <v>2020</v>
      </c>
      <c r="H1520" s="33"/>
      <c r="I1520" s="5">
        <v>2020</v>
      </c>
      <c r="K1520" s="33">
        <v>2021</v>
      </c>
    </row>
    <row r="1521" spans="1:11" ht="15" customHeight="1" x14ac:dyDescent="0.25">
      <c r="E1521" s="33" t="s">
        <v>86</v>
      </c>
      <c r="G1521" s="33" t="s">
        <v>5</v>
      </c>
      <c r="H1521" s="33"/>
      <c r="I1521" s="6" t="s">
        <v>4</v>
      </c>
      <c r="J1521" s="86" t="s">
        <v>5</v>
      </c>
      <c r="K1521" s="86"/>
    </row>
    <row r="1522" spans="1:11" ht="15" customHeight="1" x14ac:dyDescent="0.25"/>
    <row r="1523" spans="1:11" ht="15" customHeight="1" x14ac:dyDescent="0.25"/>
    <row r="1524" spans="1:11" ht="15" customHeight="1" x14ac:dyDescent="0.25">
      <c r="A1524" s="1" t="s">
        <v>6</v>
      </c>
      <c r="G1524" s="2"/>
      <c r="H1524" s="2"/>
    </row>
    <row r="1525" spans="1:11" ht="15" customHeight="1" x14ac:dyDescent="0.25">
      <c r="B1525" s="1" t="s">
        <v>8</v>
      </c>
      <c r="D1525" s="7" t="s">
        <v>9</v>
      </c>
      <c r="E1525" s="2">
        <v>845033</v>
      </c>
      <c r="F1525" s="8" t="s">
        <v>9</v>
      </c>
      <c r="G1525" s="2">
        <v>900000</v>
      </c>
      <c r="H1525" s="8" t="s">
        <v>9</v>
      </c>
      <c r="J1525" s="8" t="s">
        <v>9</v>
      </c>
      <c r="K1525" s="2"/>
    </row>
    <row r="1526" spans="1:11" ht="15" customHeight="1" x14ac:dyDescent="0.25">
      <c r="B1526" s="1" t="s">
        <v>70</v>
      </c>
      <c r="E1526" s="2">
        <v>1274</v>
      </c>
      <c r="G1526" s="2">
        <v>600</v>
      </c>
      <c r="K1526" s="2"/>
    </row>
    <row r="1527" spans="1:11" ht="15" customHeight="1" x14ac:dyDescent="0.25">
      <c r="B1527" s="1" t="s">
        <v>560</v>
      </c>
      <c r="E1527" s="10">
        <v>44974</v>
      </c>
      <c r="G1527" s="10"/>
      <c r="I1527" s="10"/>
      <c r="K1527" s="10"/>
    </row>
    <row r="1528" spans="1:11" ht="15" customHeight="1" x14ac:dyDescent="0.25">
      <c r="E1528" s="2"/>
      <c r="G1528" s="2"/>
      <c r="K1528" s="2"/>
    </row>
    <row r="1529" spans="1:11" ht="15" customHeight="1" x14ac:dyDescent="0.25">
      <c r="B1529" s="1" t="s">
        <v>85</v>
      </c>
      <c r="E1529" s="4">
        <f>SUM(E1525:E1528)</f>
        <v>891281</v>
      </c>
      <c r="G1529" s="4">
        <f>SUM(G1525:G1528)</f>
        <v>900600</v>
      </c>
      <c r="I1529" s="4">
        <f>SUM(I1525:I1528)</f>
        <v>0</v>
      </c>
      <c r="K1529" s="4">
        <f>SUM(K1525:K1528)</f>
        <v>0</v>
      </c>
    </row>
    <row r="1530" spans="1:11" ht="15" customHeight="1" x14ac:dyDescent="0.25">
      <c r="E1530" s="2"/>
      <c r="G1530" s="2"/>
      <c r="K1530" s="2"/>
    </row>
    <row r="1531" spans="1:11" ht="15" customHeight="1" x14ac:dyDescent="0.25">
      <c r="A1531" s="1" t="s">
        <v>88</v>
      </c>
      <c r="E1531" s="2"/>
      <c r="G1531" s="2"/>
      <c r="K1531" s="2"/>
    </row>
    <row r="1532" spans="1:11" ht="15" customHeight="1" x14ac:dyDescent="0.25">
      <c r="B1532" s="1" t="s">
        <v>562</v>
      </c>
      <c r="E1532" s="2">
        <v>380880</v>
      </c>
      <c r="G1532" s="2">
        <v>336158</v>
      </c>
      <c r="K1532" s="2"/>
    </row>
    <row r="1533" spans="1:11" ht="15" customHeight="1" x14ac:dyDescent="0.25">
      <c r="B1533" s="1" t="s">
        <v>564</v>
      </c>
      <c r="E1533" s="2">
        <v>23807</v>
      </c>
      <c r="G1533" s="2">
        <v>5000</v>
      </c>
      <c r="K1533" s="2"/>
    </row>
    <row r="1534" spans="1:11" ht="15" customHeight="1" x14ac:dyDescent="0.25">
      <c r="B1534" s="1" t="s">
        <v>566</v>
      </c>
      <c r="E1534" s="2"/>
      <c r="G1534" s="2">
        <v>22500</v>
      </c>
      <c r="K1534" s="2"/>
    </row>
    <row r="1535" spans="1:11" ht="15" customHeight="1" x14ac:dyDescent="0.25">
      <c r="B1535" s="1" t="s">
        <v>568</v>
      </c>
      <c r="E1535" s="2"/>
      <c r="G1535" s="2">
        <v>1000</v>
      </c>
      <c r="K1535" s="2"/>
    </row>
    <row r="1536" spans="1:11" ht="15" customHeight="1" x14ac:dyDescent="0.25">
      <c r="B1536" s="1" t="s">
        <v>255</v>
      </c>
      <c r="E1536" s="2">
        <v>5600</v>
      </c>
      <c r="G1536" s="2">
        <v>5600</v>
      </c>
      <c r="K1536" s="2"/>
    </row>
    <row r="1537" spans="1:11" ht="15" customHeight="1" x14ac:dyDescent="0.25">
      <c r="B1537" s="1" t="s">
        <v>92</v>
      </c>
      <c r="E1537" s="2"/>
      <c r="G1537" s="2"/>
      <c r="K1537" s="2"/>
    </row>
    <row r="1538" spans="1:11" ht="15" customHeight="1" x14ac:dyDescent="0.25">
      <c r="B1538" s="1" t="s">
        <v>572</v>
      </c>
      <c r="E1538" s="2">
        <v>4157</v>
      </c>
      <c r="G1538" s="2"/>
      <c r="K1538" s="2"/>
    </row>
    <row r="1539" spans="1:11" ht="15" customHeight="1" x14ac:dyDescent="0.25">
      <c r="B1539" s="1" t="s">
        <v>574</v>
      </c>
      <c r="E1539" s="10">
        <v>528330</v>
      </c>
      <c r="G1539" s="10">
        <v>503480</v>
      </c>
      <c r="I1539" s="10"/>
      <c r="K1539" s="10"/>
    </row>
    <row r="1540" spans="1:11" ht="15" customHeight="1" x14ac:dyDescent="0.25">
      <c r="E1540" s="2"/>
      <c r="G1540" s="2"/>
      <c r="K1540" s="2"/>
    </row>
    <row r="1541" spans="1:11" ht="15" customHeight="1" x14ac:dyDescent="0.25">
      <c r="B1541" s="1" t="s">
        <v>95</v>
      </c>
      <c r="E1541" s="4">
        <f>SUM(E1532:E1540)</f>
        <v>942774</v>
      </c>
      <c r="G1541" s="4">
        <f>SUM(G1532:G1540)</f>
        <v>873738</v>
      </c>
      <c r="I1541" s="4">
        <f>SUM(I1532:I1540)</f>
        <v>0</v>
      </c>
      <c r="K1541" s="4">
        <f>SUM(K1532:K1540)</f>
        <v>0</v>
      </c>
    </row>
    <row r="1542" spans="1:11" ht="15" customHeight="1" x14ac:dyDescent="0.25">
      <c r="E1542" s="2"/>
      <c r="G1542" s="2"/>
      <c r="K1542" s="2"/>
    </row>
    <row r="1543" spans="1:11" ht="15" customHeight="1" x14ac:dyDescent="0.25">
      <c r="B1543" s="1" t="s">
        <v>96</v>
      </c>
      <c r="E1543" s="2"/>
      <c r="G1543" s="2"/>
      <c r="K1543" s="2"/>
    </row>
    <row r="1544" spans="1:11" ht="15" customHeight="1" x14ac:dyDescent="0.25">
      <c r="C1544" s="1" t="s">
        <v>97</v>
      </c>
      <c r="E1544" s="2">
        <f>SUM(E1529-E1541)</f>
        <v>-51493</v>
      </c>
      <c r="F1544" s="1" t="s">
        <v>11</v>
      </c>
      <c r="G1544" s="2">
        <f>SUM(G1529-G1541)</f>
        <v>26862</v>
      </c>
      <c r="H1544" s="1" t="s">
        <v>11</v>
      </c>
      <c r="I1544" s="2">
        <f>SUM(I1529-I1541)</f>
        <v>0</v>
      </c>
      <c r="K1544" s="2">
        <f>SUM(K1529-K1541)</f>
        <v>0</v>
      </c>
    </row>
    <row r="1545" spans="1:11" ht="15" customHeight="1" x14ac:dyDescent="0.25">
      <c r="E1545" s="2"/>
      <c r="G1545" s="2"/>
      <c r="K1545" s="2"/>
    </row>
    <row r="1546" spans="1:11" ht="15" customHeight="1" x14ac:dyDescent="0.25">
      <c r="A1546" s="1" t="s">
        <v>111</v>
      </c>
      <c r="E1546" s="4">
        <v>363804</v>
      </c>
      <c r="G1546" s="4">
        <v>840282</v>
      </c>
      <c r="I1546" s="4">
        <f>E1548</f>
        <v>312311</v>
      </c>
      <c r="K1546" s="4">
        <f>I1548</f>
        <v>312311</v>
      </c>
    </row>
    <row r="1547" spans="1:11" ht="15" customHeight="1" x14ac:dyDescent="0.25">
      <c r="E1547" s="2"/>
      <c r="G1547" s="2"/>
      <c r="K1547" s="2"/>
    </row>
    <row r="1548" spans="1:11" ht="15" customHeight="1" thickBot="1" x14ac:dyDescent="0.3">
      <c r="A1548" s="1" t="s">
        <v>112</v>
      </c>
      <c r="D1548" s="7" t="s">
        <v>9</v>
      </c>
      <c r="E1548" s="3">
        <f>SUM(E1544:E1547)</f>
        <v>312311</v>
      </c>
      <c r="F1548" s="8" t="s">
        <v>9</v>
      </c>
      <c r="G1548" s="3">
        <f>SUM(G1544:G1547)</f>
        <v>867144</v>
      </c>
      <c r="H1548" s="8" t="s">
        <v>9</v>
      </c>
      <c r="I1548" s="3">
        <f>SUM(I1544:I1547)</f>
        <v>312311</v>
      </c>
      <c r="J1548" s="8" t="s">
        <v>9</v>
      </c>
      <c r="K1548" s="3">
        <f>SUM(K1544:K1547)</f>
        <v>312311</v>
      </c>
    </row>
    <row r="1549" spans="1:11" ht="15" customHeight="1" thickTop="1" x14ac:dyDescent="0.25">
      <c r="D1549" s="7"/>
      <c r="E1549" s="2"/>
      <c r="F1549" s="8"/>
      <c r="G1549" s="2"/>
      <c r="H1549" s="8"/>
      <c r="J1549" s="8"/>
      <c r="K1549" s="2"/>
    </row>
    <row r="1550" spans="1:11" ht="15" customHeight="1" x14ac:dyDescent="0.25">
      <c r="D1550" s="7"/>
      <c r="E1550" s="2"/>
      <c r="F1550" s="8"/>
      <c r="G1550" s="2"/>
      <c r="H1550" s="8"/>
      <c r="J1550" s="8"/>
      <c r="K1550" s="2"/>
    </row>
    <row r="1551" spans="1:11" ht="15" customHeight="1" x14ac:dyDescent="0.25">
      <c r="D1551" s="7"/>
      <c r="E1551" s="2"/>
      <c r="F1551" s="8"/>
      <c r="G1551" s="2"/>
      <c r="H1551" s="8"/>
      <c r="J1551" s="8"/>
      <c r="K1551" s="2"/>
    </row>
    <row r="1552" spans="1:11" ht="15" customHeight="1" x14ac:dyDescent="0.25">
      <c r="D1552" s="7"/>
      <c r="E1552" s="2"/>
      <c r="F1552" s="8"/>
      <c r="G1552" s="2"/>
      <c r="H1552" s="8"/>
      <c r="J1552" s="8"/>
      <c r="K1552" s="2"/>
    </row>
    <row r="1553" spans="1:11" ht="15" customHeight="1" x14ac:dyDescent="0.25">
      <c r="D1553" s="7"/>
      <c r="E1553" s="2"/>
      <c r="F1553" s="8"/>
      <c r="G1553" s="2"/>
      <c r="H1553" s="8"/>
      <c r="J1553" s="8"/>
      <c r="K1553" s="2"/>
    </row>
    <row r="1554" spans="1:11" ht="15" customHeight="1" x14ac:dyDescent="0.25">
      <c r="D1554" s="7"/>
      <c r="E1554" s="2"/>
      <c r="F1554" s="8"/>
      <c r="G1554" s="2"/>
      <c r="H1554" s="8"/>
      <c r="J1554" s="8"/>
      <c r="K1554" s="2"/>
    </row>
    <row r="1555" spans="1:11" ht="15" customHeight="1" x14ac:dyDescent="0.25">
      <c r="D1555" s="7"/>
      <c r="E1555" s="2"/>
      <c r="F1555" s="8"/>
      <c r="G1555" s="2"/>
      <c r="H1555" s="8"/>
      <c r="J1555" s="8"/>
      <c r="K1555" s="2"/>
    </row>
    <row r="1556" spans="1:11" ht="15" customHeight="1" x14ac:dyDescent="0.25">
      <c r="D1556" s="7"/>
      <c r="E1556" s="2"/>
      <c r="F1556" s="8"/>
      <c r="G1556" s="2"/>
      <c r="H1556" s="8"/>
      <c r="J1556" s="8"/>
      <c r="K1556" s="2"/>
    </row>
    <row r="1557" spans="1:11" ht="15" customHeight="1" x14ac:dyDescent="0.25">
      <c r="D1557" s="7"/>
      <c r="E1557" s="2"/>
      <c r="F1557" s="8"/>
      <c r="G1557" s="2"/>
      <c r="H1557" s="8"/>
      <c r="J1557" s="8"/>
      <c r="K1557" s="2"/>
    </row>
    <row r="1558" spans="1:11" ht="15" customHeight="1" x14ac:dyDescent="0.25">
      <c r="D1558" s="7"/>
      <c r="E1558" s="2"/>
      <c r="F1558" s="8"/>
      <c r="G1558" s="2"/>
      <c r="H1558" s="8"/>
      <c r="J1558" s="8"/>
      <c r="K1558" s="2"/>
    </row>
    <row r="1559" spans="1:11" ht="15" customHeight="1" x14ac:dyDescent="0.25">
      <c r="D1559" s="7"/>
      <c r="E1559" s="2"/>
      <c r="F1559" s="8"/>
      <c r="G1559" s="2"/>
      <c r="H1559" s="8"/>
      <c r="J1559" s="8"/>
      <c r="K1559" s="2"/>
    </row>
    <row r="1560" spans="1:11" ht="15" customHeight="1" x14ac:dyDescent="0.25">
      <c r="D1560" s="7"/>
      <c r="E1560" s="2"/>
      <c r="F1560" s="8"/>
      <c r="G1560" s="2"/>
      <c r="H1560" s="8"/>
      <c r="J1560" s="8"/>
      <c r="K1560" s="2"/>
    </row>
    <row r="1561" spans="1:11" ht="15" customHeight="1" x14ac:dyDescent="0.25">
      <c r="D1561" s="7"/>
      <c r="E1561" s="2"/>
      <c r="F1561" s="8"/>
      <c r="G1561" s="2"/>
      <c r="H1561" s="8"/>
      <c r="J1561" s="8"/>
      <c r="K1561" s="2"/>
    </row>
    <row r="1562" spans="1:11" ht="15" customHeight="1" x14ac:dyDescent="0.25">
      <c r="D1562" s="7"/>
      <c r="E1562" s="2"/>
      <c r="F1562" s="8"/>
      <c r="G1562" s="2"/>
      <c r="H1562" s="8"/>
      <c r="J1562" s="8"/>
      <c r="K1562" s="2"/>
    </row>
    <row r="1563" spans="1:11" ht="15" customHeight="1" x14ac:dyDescent="0.25">
      <c r="D1563" s="7"/>
      <c r="E1563" s="2"/>
      <c r="F1563" s="8"/>
      <c r="G1563" s="2"/>
      <c r="H1563" s="8"/>
      <c r="J1563" s="8"/>
      <c r="K1563" s="2"/>
    </row>
    <row r="1564" spans="1:11" ht="15" customHeight="1" x14ac:dyDescent="0.25">
      <c r="D1564" s="7"/>
      <c r="E1564" s="2"/>
      <c r="F1564" s="8"/>
      <c r="G1564" s="2"/>
      <c r="H1564" s="8"/>
      <c r="J1564" s="8"/>
      <c r="K1564" s="2"/>
    </row>
    <row r="1565" spans="1:11" ht="15" customHeight="1" x14ac:dyDescent="0.25">
      <c r="D1565" s="7"/>
      <c r="E1565" s="2"/>
      <c r="F1565" s="8"/>
      <c r="G1565" s="2"/>
      <c r="H1565" s="8"/>
      <c r="J1565" s="8"/>
      <c r="K1565" s="2"/>
    </row>
    <row r="1566" spans="1:11" ht="15" customHeight="1" x14ac:dyDescent="0.25">
      <c r="D1566" s="7"/>
      <c r="E1566" s="2"/>
      <c r="F1566" s="8"/>
      <c r="G1566" s="2"/>
      <c r="H1566" s="8"/>
      <c r="J1566" s="8"/>
      <c r="K1566" s="2"/>
    </row>
    <row r="1567" spans="1:11" ht="15" customHeight="1" x14ac:dyDescent="0.25">
      <c r="A1567" s="86">
        <v>30</v>
      </c>
      <c r="B1567" s="86"/>
      <c r="C1567" s="86"/>
      <c r="D1567" s="86"/>
      <c r="E1567" s="86"/>
      <c r="F1567" s="86"/>
      <c r="G1567" s="86"/>
      <c r="H1567" s="86"/>
      <c r="I1567" s="86"/>
      <c r="J1567" s="86"/>
      <c r="K1567" s="86"/>
    </row>
    <row r="1568" spans="1:11" ht="15" customHeight="1" x14ac:dyDescent="0.25">
      <c r="A1568" s="86" t="s">
        <v>0</v>
      </c>
      <c r="B1568" s="86"/>
      <c r="C1568" s="86"/>
      <c r="D1568" s="86"/>
      <c r="E1568" s="86"/>
      <c r="F1568" s="86"/>
      <c r="G1568" s="86"/>
      <c r="H1568" s="86"/>
      <c r="I1568" s="86"/>
      <c r="J1568" s="86"/>
      <c r="K1568" s="86"/>
    </row>
    <row r="1569" spans="1:11" ht="15" customHeight="1" x14ac:dyDescent="0.25"/>
    <row r="1570" spans="1:11" ht="15" customHeight="1" x14ac:dyDescent="0.25">
      <c r="A1570" s="86" t="s">
        <v>576</v>
      </c>
      <c r="B1570" s="86"/>
      <c r="C1570" s="86"/>
      <c r="D1570" s="86"/>
      <c r="E1570" s="86"/>
      <c r="F1570" s="86"/>
      <c r="G1570" s="86"/>
      <c r="H1570" s="86"/>
      <c r="I1570" s="86"/>
      <c r="J1570" s="86"/>
      <c r="K1570" s="86"/>
    </row>
    <row r="1571" spans="1:11" ht="15" customHeight="1" x14ac:dyDescent="0.25"/>
    <row r="1572" spans="1:11" ht="15" customHeight="1" x14ac:dyDescent="0.25">
      <c r="A1572" s="86" t="s">
        <v>114</v>
      </c>
      <c r="B1572" s="86"/>
      <c r="C1572" s="86"/>
      <c r="D1572" s="86"/>
      <c r="E1572" s="86"/>
      <c r="F1572" s="86"/>
      <c r="G1572" s="86"/>
      <c r="H1572" s="86"/>
      <c r="I1572" s="86"/>
      <c r="J1572" s="86"/>
      <c r="K1572" s="86"/>
    </row>
    <row r="1573" spans="1:11" ht="15" customHeight="1" x14ac:dyDescent="0.25"/>
    <row r="1574" spans="1:11" ht="15" customHeight="1" x14ac:dyDescent="0.25">
      <c r="A1574" s="86" t="s">
        <v>115</v>
      </c>
      <c r="B1574" s="86"/>
      <c r="C1574" s="86"/>
      <c r="D1574" s="86"/>
      <c r="E1574" s="86"/>
      <c r="F1574" s="86"/>
      <c r="G1574" s="86"/>
      <c r="H1574" s="86"/>
      <c r="I1574" s="86"/>
      <c r="J1574" s="86"/>
      <c r="K1574" s="86"/>
    </row>
    <row r="1575" spans="1:11" ht="15" customHeight="1" x14ac:dyDescent="0.25"/>
    <row r="1577" spans="1:11" x14ac:dyDescent="0.25">
      <c r="E1577" s="33">
        <v>2019</v>
      </c>
      <c r="G1577" s="33">
        <v>2020</v>
      </c>
      <c r="H1577" s="33"/>
      <c r="I1577" s="5">
        <v>2020</v>
      </c>
      <c r="K1577" s="33">
        <v>2021</v>
      </c>
    </row>
    <row r="1578" spans="1:11" x14ac:dyDescent="0.25">
      <c r="E1578" s="33" t="s">
        <v>86</v>
      </c>
      <c r="G1578" s="33" t="s">
        <v>5</v>
      </c>
      <c r="H1578" s="33"/>
      <c r="I1578" s="6" t="s">
        <v>4</v>
      </c>
      <c r="J1578" s="86" t="s">
        <v>5</v>
      </c>
      <c r="K1578" s="86"/>
    </row>
    <row r="1581" spans="1:11" x14ac:dyDescent="0.25">
      <c r="A1581" s="1" t="s">
        <v>6</v>
      </c>
    </row>
    <row r="1582" spans="1:11" x14ac:dyDescent="0.25">
      <c r="B1582" s="1" t="s">
        <v>8</v>
      </c>
      <c r="D1582" s="7" t="s">
        <v>9</v>
      </c>
      <c r="E1582" s="2">
        <v>371587.96</v>
      </c>
      <c r="F1582" s="8" t="s">
        <v>9</v>
      </c>
      <c r="G1582" s="2">
        <v>394384</v>
      </c>
      <c r="H1582" s="8" t="s">
        <v>9</v>
      </c>
      <c r="J1582" s="8" t="s">
        <v>9</v>
      </c>
      <c r="K1582" s="2"/>
    </row>
    <row r="1583" spans="1:11" x14ac:dyDescent="0.25">
      <c r="B1583" s="1" t="s">
        <v>70</v>
      </c>
      <c r="E1583" s="4">
        <v>1277</v>
      </c>
      <c r="G1583" s="4">
        <v>1200</v>
      </c>
      <c r="I1583" s="4"/>
      <c r="K1583" s="4"/>
    </row>
    <row r="1584" spans="1:11" x14ac:dyDescent="0.25">
      <c r="E1584" s="2"/>
      <c r="G1584" s="2"/>
      <c r="K1584" s="2"/>
    </row>
    <row r="1585" spans="1:11" x14ac:dyDescent="0.25">
      <c r="B1585" s="1" t="s">
        <v>85</v>
      </c>
      <c r="E1585" s="10">
        <f>SUM(E1582:E1584)</f>
        <v>372864.96</v>
      </c>
      <c r="G1585" s="10">
        <f>SUM(G1582:G1584)</f>
        <v>395584</v>
      </c>
      <c r="I1585" s="10">
        <f>SUM(I1582:I1584)</f>
        <v>0</v>
      </c>
      <c r="K1585" s="10">
        <f>SUM(K1582:K1584)</f>
        <v>0</v>
      </c>
    </row>
    <row r="1586" spans="1:11" x14ac:dyDescent="0.25">
      <c r="E1586" s="2"/>
      <c r="G1586" s="2"/>
      <c r="K1586" s="2"/>
    </row>
    <row r="1587" spans="1:11" x14ac:dyDescent="0.25">
      <c r="A1587" s="1" t="s">
        <v>88</v>
      </c>
      <c r="E1587" s="2"/>
      <c r="G1587" s="2"/>
      <c r="K1587" s="2"/>
    </row>
    <row r="1588" spans="1:11" x14ac:dyDescent="0.25">
      <c r="B1588" s="1" t="s">
        <v>581</v>
      </c>
      <c r="E1588" s="10">
        <v>411994</v>
      </c>
      <c r="G1588" s="10">
        <v>417239</v>
      </c>
      <c r="I1588" s="10"/>
      <c r="K1588" s="10"/>
    </row>
    <row r="1589" spans="1:11" x14ac:dyDescent="0.25">
      <c r="E1589" s="2"/>
      <c r="G1589" s="2"/>
      <c r="K1589" s="2"/>
    </row>
    <row r="1590" spans="1:11" x14ac:dyDescent="0.25">
      <c r="C1590" s="1" t="s">
        <v>95</v>
      </c>
      <c r="E1590" s="10">
        <f>SUM(E1588:E1589)</f>
        <v>411994</v>
      </c>
      <c r="G1590" s="10">
        <f>SUM(G1588:G1589)</f>
        <v>417239</v>
      </c>
      <c r="I1590" s="10">
        <f>SUM(I1588:I1589)</f>
        <v>0</v>
      </c>
      <c r="K1590" s="10">
        <f>SUM(K1588:K1589)</f>
        <v>0</v>
      </c>
    </row>
    <row r="1591" spans="1:11" x14ac:dyDescent="0.25">
      <c r="E1591" s="2"/>
      <c r="G1591" s="2"/>
      <c r="K1591" s="2"/>
    </row>
    <row r="1592" spans="1:11" x14ac:dyDescent="0.25">
      <c r="B1592" s="1" t="s">
        <v>96</v>
      </c>
      <c r="E1592" s="2"/>
      <c r="G1592" s="2"/>
      <c r="K1592" s="2"/>
    </row>
    <row r="1593" spans="1:11" x14ac:dyDescent="0.25">
      <c r="C1593" s="1" t="s">
        <v>97</v>
      </c>
      <c r="E1593" s="2">
        <f>SUM(E1585-E1590)</f>
        <v>-39129.039999999979</v>
      </c>
      <c r="G1593" s="2">
        <f>G1585-G1590</f>
        <v>-21655</v>
      </c>
      <c r="I1593" s="2">
        <f>I1585-I1590</f>
        <v>0</v>
      </c>
      <c r="K1593" s="2">
        <f>K1585-K1590</f>
        <v>0</v>
      </c>
    </row>
    <row r="1594" spans="1:11" x14ac:dyDescent="0.25">
      <c r="E1594" s="2"/>
      <c r="G1594" s="2"/>
      <c r="K1594" s="2"/>
    </row>
    <row r="1595" spans="1:11" x14ac:dyDescent="0.25">
      <c r="A1595" s="1" t="s">
        <v>111</v>
      </c>
      <c r="E1595" s="4">
        <v>344334</v>
      </c>
      <c r="G1595" s="4">
        <v>307884</v>
      </c>
      <c r="I1595" s="4">
        <f>E1597</f>
        <v>305204.96000000002</v>
      </c>
      <c r="K1595" s="4">
        <f>I1597</f>
        <v>305204.96000000002</v>
      </c>
    </row>
    <row r="1596" spans="1:11" x14ac:dyDescent="0.25">
      <c r="E1596" s="2"/>
      <c r="G1596" s="2"/>
      <c r="K1596" s="2"/>
    </row>
    <row r="1597" spans="1:11" ht="15.6" thickBot="1" x14ac:dyDescent="0.3">
      <c r="A1597" s="1" t="s">
        <v>112</v>
      </c>
      <c r="D1597" s="7" t="s">
        <v>9</v>
      </c>
      <c r="E1597" s="3">
        <f>SUM(E1593:E1595)</f>
        <v>305204.96000000002</v>
      </c>
      <c r="F1597" s="8" t="s">
        <v>9</v>
      </c>
      <c r="G1597" s="3">
        <f>SUM(G1593:G1595)</f>
        <v>286229</v>
      </c>
      <c r="H1597" s="8" t="s">
        <v>9</v>
      </c>
      <c r="I1597" s="3">
        <f>SUM(I1593:I1595)</f>
        <v>305204.96000000002</v>
      </c>
      <c r="J1597" s="8" t="s">
        <v>9</v>
      </c>
      <c r="K1597" s="3">
        <f>SUM(K1593:K1595)</f>
        <v>305204.96000000002</v>
      </c>
    </row>
    <row r="1598" spans="1:11" ht="15.6" thickTop="1" x14ac:dyDescent="0.25">
      <c r="D1598" s="7"/>
      <c r="E1598" s="2"/>
      <c r="F1598" s="8"/>
      <c r="G1598" s="2"/>
      <c r="H1598" s="8"/>
      <c r="J1598" s="8"/>
      <c r="K1598" s="2"/>
    </row>
    <row r="1599" spans="1:11" x14ac:dyDescent="0.25">
      <c r="D1599" s="7"/>
      <c r="E1599" s="2"/>
      <c r="F1599" s="8"/>
      <c r="G1599" s="2"/>
      <c r="H1599" s="8"/>
      <c r="J1599" s="8"/>
      <c r="K1599" s="2"/>
    </row>
    <row r="1600" spans="1:11" x14ac:dyDescent="0.25">
      <c r="D1600" s="7"/>
      <c r="E1600" s="2"/>
      <c r="F1600" s="8"/>
      <c r="G1600" s="2"/>
      <c r="H1600" s="8"/>
      <c r="J1600" s="8"/>
      <c r="K1600" s="2"/>
    </row>
    <row r="1601" spans="4:11" x14ac:dyDescent="0.25">
      <c r="D1601" s="7"/>
      <c r="E1601" s="2"/>
      <c r="F1601" s="8"/>
      <c r="G1601" s="2"/>
      <c r="H1601" s="8"/>
      <c r="J1601" s="8"/>
      <c r="K1601" s="2"/>
    </row>
    <row r="1602" spans="4:11" x14ac:dyDescent="0.25">
      <c r="D1602" s="7"/>
      <c r="E1602" s="2"/>
      <c r="F1602" s="8"/>
      <c r="G1602" s="2"/>
      <c r="H1602" s="8"/>
      <c r="J1602" s="8"/>
      <c r="K1602" s="2"/>
    </row>
    <row r="1603" spans="4:11" x14ac:dyDescent="0.25">
      <c r="D1603" s="7"/>
      <c r="E1603" s="2"/>
      <c r="F1603" s="8"/>
      <c r="G1603" s="2"/>
      <c r="H1603" s="8"/>
      <c r="J1603" s="8"/>
      <c r="K1603" s="2"/>
    </row>
    <row r="1604" spans="4:11" x14ac:dyDescent="0.25">
      <c r="D1604" s="7"/>
      <c r="E1604" s="2"/>
      <c r="F1604" s="8"/>
      <c r="G1604" s="2"/>
      <c r="H1604" s="8"/>
      <c r="J1604" s="8"/>
      <c r="K1604" s="2"/>
    </row>
    <row r="1605" spans="4:11" x14ac:dyDescent="0.25">
      <c r="D1605" s="7"/>
      <c r="E1605" s="2"/>
      <c r="F1605" s="8"/>
      <c r="G1605" s="2"/>
      <c r="H1605" s="8"/>
      <c r="J1605" s="8"/>
      <c r="K1605" s="2"/>
    </row>
    <row r="1606" spans="4:11" x14ac:dyDescent="0.25">
      <c r="D1606" s="7"/>
      <c r="E1606" s="2"/>
      <c r="F1606" s="8"/>
      <c r="G1606" s="2"/>
      <c r="H1606" s="8"/>
      <c r="J1606" s="8"/>
      <c r="K1606" s="2"/>
    </row>
    <row r="1607" spans="4:11" x14ac:dyDescent="0.25">
      <c r="D1607" s="7"/>
      <c r="E1607" s="2"/>
      <c r="F1607" s="8"/>
      <c r="G1607" s="2"/>
      <c r="H1607" s="8"/>
      <c r="J1607" s="8"/>
      <c r="K1607" s="2"/>
    </row>
    <row r="1608" spans="4:11" x14ac:dyDescent="0.25">
      <c r="D1608" s="7"/>
      <c r="E1608" s="2"/>
      <c r="F1608" s="8"/>
      <c r="G1608" s="2"/>
      <c r="H1608" s="8"/>
      <c r="J1608" s="8"/>
      <c r="K1608" s="2"/>
    </row>
    <row r="1609" spans="4:11" x14ac:dyDescent="0.25">
      <c r="D1609" s="7"/>
      <c r="E1609" s="2"/>
      <c r="F1609" s="8"/>
      <c r="G1609" s="2"/>
      <c r="H1609" s="8"/>
      <c r="J1609" s="8"/>
      <c r="K1609" s="2"/>
    </row>
    <row r="1610" spans="4:11" x14ac:dyDescent="0.25">
      <c r="D1610" s="7"/>
      <c r="E1610" s="2"/>
      <c r="F1610" s="8"/>
      <c r="G1610" s="2"/>
      <c r="H1610" s="8"/>
      <c r="J1610" s="8"/>
      <c r="K1610" s="2"/>
    </row>
    <row r="1611" spans="4:11" x14ac:dyDescent="0.25">
      <c r="D1611" s="7"/>
      <c r="E1611" s="2"/>
      <c r="F1611" s="8"/>
      <c r="G1611" s="2"/>
      <c r="H1611" s="8"/>
      <c r="J1611" s="8"/>
      <c r="K1611" s="2"/>
    </row>
    <row r="1612" spans="4:11" x14ac:dyDescent="0.25">
      <c r="D1612" s="7"/>
      <c r="E1612" s="2"/>
      <c r="F1612" s="8"/>
      <c r="G1612" s="2"/>
      <c r="H1612" s="8"/>
      <c r="J1612" s="8"/>
      <c r="K1612" s="2"/>
    </row>
    <row r="1613" spans="4:11" x14ac:dyDescent="0.25">
      <c r="D1613" s="7"/>
      <c r="E1613" s="2"/>
      <c r="F1613" s="8"/>
      <c r="G1613" s="2"/>
      <c r="H1613" s="8"/>
      <c r="J1613" s="8"/>
      <c r="K1613" s="2"/>
    </row>
    <row r="1614" spans="4:11" x14ac:dyDescent="0.25">
      <c r="D1614" s="7"/>
      <c r="E1614" s="2"/>
      <c r="F1614" s="8"/>
      <c r="G1614" s="2"/>
      <c r="H1614" s="8"/>
      <c r="J1614" s="8"/>
      <c r="K1614" s="2"/>
    </row>
    <row r="1615" spans="4:11" x14ac:dyDescent="0.25">
      <c r="D1615" s="7"/>
      <c r="E1615" s="2"/>
      <c r="F1615" s="8"/>
      <c r="G1615" s="2"/>
      <c r="H1615" s="8"/>
      <c r="J1615" s="8"/>
      <c r="K1615" s="2"/>
    </row>
    <row r="1616" spans="4:11" x14ac:dyDescent="0.25">
      <c r="D1616" s="7"/>
      <c r="E1616" s="2"/>
      <c r="F1616" s="8"/>
      <c r="G1616" s="2"/>
      <c r="H1616" s="8"/>
      <c r="J1616" s="8"/>
      <c r="K1616" s="2"/>
    </row>
    <row r="1617" spans="1:11" x14ac:dyDescent="0.25">
      <c r="D1617" s="7"/>
      <c r="E1617" s="2"/>
      <c r="F1617" s="8"/>
      <c r="G1617" s="2"/>
      <c r="H1617" s="8"/>
      <c r="J1617" s="8"/>
      <c r="K1617" s="2"/>
    </row>
    <row r="1618" spans="1:11" x14ac:dyDescent="0.25">
      <c r="D1618" s="7"/>
      <c r="E1618" s="2"/>
      <c r="F1618" s="8"/>
      <c r="G1618" s="2"/>
      <c r="H1618" s="8"/>
      <c r="J1618" s="8"/>
      <c r="K1618" s="2"/>
    </row>
    <row r="1619" spans="1:11" x14ac:dyDescent="0.25">
      <c r="D1619" s="7"/>
      <c r="E1619" s="2"/>
      <c r="F1619" s="8"/>
      <c r="G1619" s="2"/>
      <c r="H1619" s="8"/>
      <c r="J1619" s="8"/>
      <c r="K1619" s="2"/>
    </row>
    <row r="1620" spans="1:11" x14ac:dyDescent="0.25">
      <c r="D1620" s="7"/>
      <c r="E1620" s="2"/>
      <c r="F1620" s="8"/>
      <c r="G1620" s="2"/>
      <c r="H1620" s="8"/>
      <c r="J1620" s="8"/>
      <c r="K1620" s="2"/>
    </row>
    <row r="1621" spans="1:11" x14ac:dyDescent="0.25">
      <c r="D1621" s="7"/>
      <c r="E1621" s="2"/>
      <c r="F1621" s="8"/>
      <c r="G1621" s="2"/>
      <c r="H1621" s="8"/>
      <c r="J1621" s="8"/>
      <c r="K1621" s="2"/>
    </row>
    <row r="1623" spans="1:11" x14ac:dyDescent="0.25">
      <c r="A1623" s="86">
        <v>31</v>
      </c>
      <c r="B1623" s="86"/>
      <c r="C1623" s="86"/>
      <c r="D1623" s="86"/>
      <c r="E1623" s="86"/>
      <c r="F1623" s="86"/>
      <c r="G1623" s="86"/>
      <c r="H1623" s="86"/>
      <c r="I1623" s="86"/>
      <c r="J1623" s="86"/>
      <c r="K1623" s="86"/>
    </row>
    <row r="1624" spans="1:11" x14ac:dyDescent="0.25">
      <c r="A1624" s="86" t="s">
        <v>0</v>
      </c>
      <c r="B1624" s="86"/>
      <c r="C1624" s="86"/>
      <c r="D1624" s="86"/>
      <c r="E1624" s="86"/>
      <c r="F1624" s="86"/>
      <c r="G1624" s="86"/>
      <c r="H1624" s="86"/>
      <c r="I1624" s="86"/>
      <c r="J1624" s="86"/>
      <c r="K1624" s="86"/>
    </row>
    <row r="1626" spans="1:11" x14ac:dyDescent="0.25">
      <c r="A1626" s="86" t="s">
        <v>583</v>
      </c>
      <c r="B1626" s="86"/>
      <c r="C1626" s="86"/>
      <c r="D1626" s="86"/>
      <c r="E1626" s="86"/>
      <c r="F1626" s="86"/>
      <c r="G1626" s="86"/>
      <c r="H1626" s="86"/>
      <c r="I1626" s="86"/>
      <c r="J1626" s="86"/>
      <c r="K1626" s="86"/>
    </row>
    <row r="1628" spans="1:11" x14ac:dyDescent="0.25">
      <c r="A1628" s="86" t="s">
        <v>114</v>
      </c>
      <c r="B1628" s="86"/>
      <c r="C1628" s="86"/>
      <c r="D1628" s="86"/>
      <c r="E1628" s="86"/>
      <c r="F1628" s="86"/>
      <c r="G1628" s="86"/>
      <c r="H1628" s="86"/>
      <c r="I1628" s="86"/>
      <c r="J1628" s="86"/>
      <c r="K1628" s="86"/>
    </row>
    <row r="1630" spans="1:11" x14ac:dyDescent="0.25">
      <c r="A1630" s="86" t="s">
        <v>115</v>
      </c>
      <c r="B1630" s="86"/>
      <c r="C1630" s="86"/>
      <c r="D1630" s="86"/>
      <c r="E1630" s="86"/>
      <c r="F1630" s="86"/>
      <c r="G1630" s="86"/>
      <c r="H1630" s="86"/>
      <c r="I1630" s="86"/>
      <c r="J1630" s="86"/>
      <c r="K1630" s="86"/>
    </row>
    <row r="1633" spans="1:11" x14ac:dyDescent="0.25">
      <c r="E1633" s="33">
        <v>2019</v>
      </c>
      <c r="G1633" s="33">
        <v>2020</v>
      </c>
      <c r="H1633" s="33"/>
      <c r="I1633" s="5">
        <v>2020</v>
      </c>
      <c r="K1633" s="33">
        <v>2021</v>
      </c>
    </row>
    <row r="1634" spans="1:11" x14ac:dyDescent="0.25">
      <c r="E1634" s="33" t="s">
        <v>86</v>
      </c>
      <c r="G1634" s="33" t="s">
        <v>5</v>
      </c>
      <c r="H1634" s="33"/>
      <c r="I1634" s="6" t="s">
        <v>4</v>
      </c>
      <c r="J1634" s="86" t="s">
        <v>5</v>
      </c>
      <c r="K1634" s="86"/>
    </row>
    <row r="1637" spans="1:11" x14ac:dyDescent="0.25">
      <c r="A1637" s="1" t="s">
        <v>6</v>
      </c>
      <c r="E1637" s="2"/>
      <c r="G1637" s="2"/>
      <c r="H1637" s="2"/>
      <c r="K1637" s="2"/>
    </row>
    <row r="1638" spans="1:11" x14ac:dyDescent="0.25">
      <c r="B1638" s="1" t="s">
        <v>585</v>
      </c>
      <c r="D1638" s="7" t="s">
        <v>9</v>
      </c>
      <c r="E1638" s="2">
        <v>38729</v>
      </c>
      <c r="F1638" s="8" t="s">
        <v>9</v>
      </c>
      <c r="G1638" s="2">
        <v>35000</v>
      </c>
      <c r="H1638" s="8" t="s">
        <v>9</v>
      </c>
      <c r="J1638" s="8" t="s">
        <v>9</v>
      </c>
      <c r="K1638" s="2"/>
    </row>
    <row r="1639" spans="1:11" x14ac:dyDescent="0.25">
      <c r="B1639" s="1" t="s">
        <v>70</v>
      </c>
      <c r="E1639" s="2">
        <v>164</v>
      </c>
      <c r="G1639" s="2">
        <v>250</v>
      </c>
      <c r="K1639" s="2"/>
    </row>
    <row r="1640" spans="1:11" x14ac:dyDescent="0.25">
      <c r="B1640" s="1" t="s">
        <v>587</v>
      </c>
      <c r="E1640" s="10"/>
      <c r="G1640" s="10"/>
      <c r="I1640" s="10"/>
      <c r="K1640" s="10"/>
    </row>
    <row r="1641" spans="1:11" x14ac:dyDescent="0.25">
      <c r="E1641" s="2"/>
      <c r="G1641" s="2"/>
      <c r="K1641" s="2"/>
    </row>
    <row r="1642" spans="1:11" x14ac:dyDescent="0.25">
      <c r="B1642" s="1" t="s">
        <v>85</v>
      </c>
      <c r="E1642" s="10">
        <f>SUM(E1638:E1641)</f>
        <v>38893</v>
      </c>
      <c r="G1642" s="10">
        <f>SUM(G1638:G1641)</f>
        <v>35250</v>
      </c>
      <c r="I1642" s="10">
        <f>SUM(I1638:I1641)</f>
        <v>0</v>
      </c>
      <c r="K1642" s="10">
        <f>SUM(K1638:K1641)</f>
        <v>0</v>
      </c>
    </row>
    <row r="1643" spans="1:11" x14ac:dyDescent="0.25">
      <c r="E1643" s="2"/>
      <c r="G1643" s="2"/>
      <c r="K1643" s="2"/>
    </row>
    <row r="1644" spans="1:11" x14ac:dyDescent="0.25">
      <c r="A1644" s="1" t="s">
        <v>88</v>
      </c>
      <c r="E1644" s="2"/>
      <c r="G1644" s="2"/>
      <c r="K1644" s="2"/>
    </row>
    <row r="1645" spans="1:11" x14ac:dyDescent="0.25">
      <c r="B1645" s="1" t="s">
        <v>207</v>
      </c>
      <c r="E1645" s="2">
        <v>4919.6400000000003</v>
      </c>
      <c r="G1645" s="2">
        <v>10000</v>
      </c>
      <c r="K1645" s="2"/>
    </row>
    <row r="1646" spans="1:11" x14ac:dyDescent="0.25">
      <c r="B1646" s="1" t="s">
        <v>591</v>
      </c>
      <c r="E1646" s="2">
        <v>95</v>
      </c>
      <c r="F1646" s="2"/>
      <c r="G1646" s="2">
        <v>1000</v>
      </c>
      <c r="H1646" s="2"/>
      <c r="J1646" s="2"/>
      <c r="K1646" s="2"/>
    </row>
    <row r="1647" spans="1:11" x14ac:dyDescent="0.25">
      <c r="B1647" s="1" t="s">
        <v>94</v>
      </c>
      <c r="E1647" s="10">
        <v>73323</v>
      </c>
      <c r="F1647" s="2"/>
      <c r="G1647" s="10">
        <v>5000</v>
      </c>
      <c r="H1647" s="2"/>
      <c r="I1647" s="10"/>
      <c r="J1647" s="2"/>
      <c r="K1647" s="10"/>
    </row>
    <row r="1648" spans="1:11" x14ac:dyDescent="0.25">
      <c r="E1648" s="2"/>
      <c r="G1648" s="2"/>
      <c r="K1648" s="2"/>
    </row>
    <row r="1649" spans="1:11" x14ac:dyDescent="0.25">
      <c r="B1649" s="1" t="s">
        <v>95</v>
      </c>
      <c r="E1649" s="4">
        <f>SUM(E1645:E1648)</f>
        <v>78337.64</v>
      </c>
      <c r="G1649" s="4">
        <f>SUM(G1645:G1648)</f>
        <v>16000</v>
      </c>
      <c r="I1649" s="4">
        <f>SUM(I1645:I1648)</f>
        <v>0</v>
      </c>
      <c r="K1649" s="4">
        <f>SUM(K1645:K1648)</f>
        <v>0</v>
      </c>
    </row>
    <row r="1650" spans="1:11" x14ac:dyDescent="0.25">
      <c r="E1650" s="2"/>
      <c r="G1650" s="2"/>
      <c r="K1650" s="2"/>
    </row>
    <row r="1651" spans="1:11" x14ac:dyDescent="0.25">
      <c r="B1651" s="1" t="s">
        <v>96</v>
      </c>
      <c r="E1651" s="2"/>
      <c r="G1651" s="2"/>
      <c r="K1651" s="2"/>
    </row>
    <row r="1652" spans="1:11" x14ac:dyDescent="0.25">
      <c r="C1652" s="1" t="s">
        <v>97</v>
      </c>
      <c r="E1652" s="2">
        <f>E1642-E1649</f>
        <v>-39444.639999999999</v>
      </c>
      <c r="G1652" s="2">
        <f>G1642-G1649</f>
        <v>19250</v>
      </c>
      <c r="I1652" s="2">
        <f>I1642-I1649</f>
        <v>0</v>
      </c>
      <c r="K1652" s="2">
        <f>K1642-K1649</f>
        <v>0</v>
      </c>
    </row>
    <row r="1653" spans="1:11" x14ac:dyDescent="0.25">
      <c r="E1653" s="2"/>
      <c r="G1653" s="2"/>
      <c r="K1653" s="2"/>
    </row>
    <row r="1654" spans="1:11" x14ac:dyDescent="0.25">
      <c r="A1654" s="1" t="s">
        <v>98</v>
      </c>
      <c r="E1654" s="2"/>
      <c r="G1654" s="2"/>
      <c r="K1654" s="2"/>
    </row>
    <row r="1655" spans="1:11" x14ac:dyDescent="0.25">
      <c r="C1655" s="1" t="s">
        <v>99</v>
      </c>
      <c r="E1655" s="2"/>
      <c r="G1655" s="2"/>
      <c r="K1655" s="2"/>
    </row>
    <row r="1656" spans="1:11" x14ac:dyDescent="0.25">
      <c r="C1656" s="1" t="s">
        <v>848</v>
      </c>
      <c r="E1656" s="10">
        <v>-32000</v>
      </c>
      <c r="G1656" s="10"/>
      <c r="I1656" s="10"/>
      <c r="K1656" s="10"/>
    </row>
    <row r="1657" spans="1:11" x14ac:dyDescent="0.25">
      <c r="E1657" s="2"/>
      <c r="G1657" s="2"/>
      <c r="K1657" s="2"/>
    </row>
    <row r="1658" spans="1:11" x14ac:dyDescent="0.25">
      <c r="C1658" s="1" t="s">
        <v>847</v>
      </c>
      <c r="E1658" s="2">
        <f>SUM(E1652:E1657)</f>
        <v>-71444.639999999999</v>
      </c>
      <c r="G1658" s="2">
        <f>SUM(G1652:G1657)</f>
        <v>19250</v>
      </c>
      <c r="I1658" s="2">
        <f>I1652+I1656</f>
        <v>0</v>
      </c>
      <c r="K1658" s="2">
        <f>SUM(K1652:K1657)</f>
        <v>0</v>
      </c>
    </row>
    <row r="1659" spans="1:11" x14ac:dyDescent="0.25">
      <c r="E1659" s="2"/>
      <c r="G1659" s="2"/>
      <c r="K1659" s="2"/>
    </row>
    <row r="1660" spans="1:11" x14ac:dyDescent="0.25">
      <c r="A1660" s="1" t="s">
        <v>111</v>
      </c>
      <c r="E1660" s="4">
        <v>95654</v>
      </c>
      <c r="G1660" s="4">
        <v>49631</v>
      </c>
      <c r="I1660" s="4">
        <f>E1662</f>
        <v>24209.360000000001</v>
      </c>
      <c r="K1660" s="4">
        <f>I1662</f>
        <v>24209.360000000001</v>
      </c>
    </row>
    <row r="1661" spans="1:11" x14ac:dyDescent="0.25">
      <c r="E1661" s="2"/>
      <c r="G1661" s="2"/>
      <c r="K1661" s="2"/>
    </row>
    <row r="1662" spans="1:11" ht="15.6" thickBot="1" x14ac:dyDescent="0.3">
      <c r="A1662" s="1" t="s">
        <v>112</v>
      </c>
      <c r="D1662" s="7" t="s">
        <v>9</v>
      </c>
      <c r="E1662" s="3">
        <f>SUM(E1658:E1660)</f>
        <v>24209.360000000001</v>
      </c>
      <c r="F1662" s="8" t="s">
        <v>9</v>
      </c>
      <c r="G1662" s="3">
        <f>G1658+G1660</f>
        <v>68881</v>
      </c>
      <c r="H1662" s="8" t="s">
        <v>9</v>
      </c>
      <c r="I1662" s="3">
        <f>SUM(I1658:I1660)</f>
        <v>24209.360000000001</v>
      </c>
      <c r="J1662" s="8" t="s">
        <v>9</v>
      </c>
      <c r="K1662" s="3">
        <f>SUM(K1658:K1660)</f>
        <v>24209.360000000001</v>
      </c>
    </row>
    <row r="1663" spans="1:11" ht="15.6" thickTop="1" x14ac:dyDescent="0.25">
      <c r="D1663" s="7"/>
      <c r="E1663" s="2"/>
      <c r="F1663" s="8"/>
      <c r="G1663" s="2"/>
      <c r="H1663" s="8"/>
      <c r="J1663" s="8"/>
      <c r="K1663" s="2"/>
    </row>
    <row r="1664" spans="1:11" x14ac:dyDescent="0.25">
      <c r="D1664" s="7"/>
      <c r="E1664" s="2"/>
      <c r="F1664" s="8"/>
      <c r="G1664" s="2"/>
      <c r="H1664" s="8"/>
      <c r="J1664" s="8"/>
      <c r="K1664" s="2"/>
    </row>
    <row r="1665" spans="1:11" x14ac:dyDescent="0.25">
      <c r="D1665" s="7"/>
      <c r="E1665" s="2"/>
      <c r="F1665" s="8"/>
      <c r="G1665" s="2"/>
      <c r="H1665" s="8"/>
      <c r="J1665" s="8"/>
      <c r="K1665" s="2"/>
    </row>
    <row r="1666" spans="1:11" x14ac:dyDescent="0.25">
      <c r="D1666" s="7"/>
      <c r="E1666" s="2"/>
      <c r="F1666" s="8"/>
      <c r="G1666" s="2"/>
      <c r="H1666" s="8"/>
      <c r="J1666" s="8"/>
      <c r="K1666" s="2"/>
    </row>
    <row r="1667" spans="1:11" x14ac:dyDescent="0.25">
      <c r="D1667" s="7"/>
      <c r="E1667" s="2"/>
      <c r="F1667" s="8"/>
      <c r="G1667" s="2"/>
      <c r="H1667" s="8"/>
      <c r="J1667" s="8"/>
      <c r="K1667" s="2"/>
    </row>
    <row r="1668" spans="1:11" x14ac:dyDescent="0.25">
      <c r="D1668" s="7"/>
      <c r="E1668" s="2"/>
      <c r="F1668" s="8"/>
      <c r="G1668" s="2"/>
      <c r="H1668" s="8"/>
      <c r="J1668" s="8"/>
      <c r="K1668" s="2"/>
    </row>
    <row r="1669" spans="1:11" x14ac:dyDescent="0.25">
      <c r="D1669" s="7"/>
      <c r="E1669" s="2"/>
      <c r="F1669" s="8"/>
      <c r="G1669" s="2"/>
      <c r="H1669" s="8"/>
      <c r="J1669" s="8"/>
      <c r="K1669" s="2"/>
    </row>
    <row r="1670" spans="1:11" x14ac:dyDescent="0.25">
      <c r="D1670" s="7"/>
      <c r="E1670" s="2"/>
      <c r="F1670" s="8"/>
      <c r="G1670" s="2"/>
      <c r="H1670" s="8"/>
      <c r="J1670" s="8"/>
      <c r="K1670" s="2"/>
    </row>
    <row r="1671" spans="1:11" x14ac:dyDescent="0.25">
      <c r="D1671" s="7"/>
      <c r="E1671" s="2"/>
      <c r="F1671" s="8"/>
      <c r="G1671" s="2"/>
      <c r="H1671" s="8"/>
      <c r="J1671" s="8"/>
      <c r="K1671" s="2"/>
    </row>
    <row r="1672" spans="1:11" x14ac:dyDescent="0.25">
      <c r="D1672" s="7"/>
      <c r="E1672" s="2"/>
      <c r="F1672" s="8"/>
      <c r="G1672" s="2"/>
      <c r="H1672" s="8"/>
      <c r="J1672" s="8"/>
      <c r="K1672" s="2"/>
    </row>
    <row r="1673" spans="1:11" x14ac:dyDescent="0.25">
      <c r="D1673" s="7"/>
      <c r="E1673" s="2"/>
      <c r="F1673" s="8"/>
      <c r="G1673" s="2"/>
      <c r="H1673" s="8"/>
      <c r="J1673" s="8"/>
      <c r="K1673" s="2"/>
    </row>
    <row r="1674" spans="1:11" x14ac:dyDescent="0.25">
      <c r="D1674" s="7"/>
      <c r="E1674" s="2"/>
      <c r="F1674" s="8"/>
      <c r="G1674" s="2"/>
      <c r="H1674" s="8"/>
      <c r="J1674" s="8"/>
      <c r="K1674" s="2"/>
    </row>
    <row r="1675" spans="1:11" x14ac:dyDescent="0.25">
      <c r="D1675" s="7"/>
      <c r="E1675" s="2"/>
      <c r="F1675" s="8"/>
      <c r="G1675" s="2"/>
      <c r="H1675" s="8"/>
      <c r="J1675" s="8"/>
      <c r="K1675" s="2"/>
    </row>
    <row r="1676" spans="1:11" x14ac:dyDescent="0.25">
      <c r="D1676" s="7"/>
      <c r="E1676" s="2"/>
      <c r="F1676" s="8"/>
      <c r="G1676" s="2"/>
      <c r="H1676" s="8"/>
      <c r="J1676" s="8"/>
      <c r="K1676" s="2"/>
    </row>
    <row r="1677" spans="1:11" x14ac:dyDescent="0.25">
      <c r="D1677" s="7"/>
      <c r="E1677" s="2"/>
      <c r="F1677" s="8"/>
      <c r="G1677" s="2"/>
      <c r="H1677" s="8"/>
      <c r="J1677" s="8"/>
      <c r="K1677" s="2"/>
    </row>
    <row r="1678" spans="1:11" x14ac:dyDescent="0.25">
      <c r="D1678" s="7"/>
      <c r="E1678" s="2"/>
      <c r="F1678" s="8"/>
      <c r="G1678" s="2"/>
      <c r="H1678" s="8"/>
      <c r="J1678" s="8"/>
      <c r="K1678" s="2"/>
    </row>
    <row r="1679" spans="1:11" x14ac:dyDescent="0.25">
      <c r="A1679" s="86">
        <v>32</v>
      </c>
      <c r="B1679" s="86"/>
      <c r="C1679" s="86"/>
      <c r="D1679" s="86"/>
      <c r="E1679" s="86"/>
      <c r="F1679" s="86"/>
      <c r="G1679" s="86"/>
      <c r="H1679" s="86"/>
      <c r="I1679" s="86"/>
      <c r="J1679" s="86"/>
      <c r="K1679" s="86"/>
    </row>
    <row r="1680" spans="1:11" x14ac:dyDescent="0.25">
      <c r="A1680" s="86" t="s">
        <v>0</v>
      </c>
      <c r="B1680" s="86"/>
      <c r="C1680" s="86"/>
      <c r="D1680" s="86"/>
      <c r="E1680" s="86"/>
      <c r="F1680" s="86"/>
      <c r="G1680" s="86"/>
      <c r="H1680" s="86"/>
      <c r="I1680" s="86"/>
      <c r="J1680" s="86"/>
      <c r="K1680" s="86"/>
    </row>
    <row r="1682" spans="1:11" x14ac:dyDescent="0.25">
      <c r="A1682" s="86" t="s">
        <v>594</v>
      </c>
      <c r="B1682" s="86"/>
      <c r="C1682" s="86"/>
      <c r="D1682" s="86"/>
      <c r="E1682" s="86"/>
      <c r="F1682" s="86"/>
      <c r="G1682" s="86"/>
      <c r="H1682" s="86"/>
      <c r="I1682" s="86"/>
      <c r="J1682" s="86"/>
      <c r="K1682" s="86"/>
    </row>
    <row r="1684" spans="1:11" x14ac:dyDescent="0.25">
      <c r="A1684" s="86" t="s">
        <v>114</v>
      </c>
      <c r="B1684" s="86"/>
      <c r="C1684" s="86"/>
      <c r="D1684" s="86"/>
      <c r="E1684" s="86"/>
      <c r="F1684" s="86"/>
      <c r="G1684" s="86"/>
      <c r="H1684" s="86"/>
      <c r="I1684" s="86"/>
      <c r="J1684" s="86"/>
      <c r="K1684" s="86"/>
    </row>
    <row r="1686" spans="1:11" x14ac:dyDescent="0.25">
      <c r="A1686" s="86" t="s">
        <v>115</v>
      </c>
      <c r="B1686" s="86"/>
      <c r="C1686" s="86"/>
      <c r="D1686" s="86"/>
      <c r="E1686" s="86"/>
      <c r="F1686" s="86"/>
      <c r="G1686" s="86"/>
      <c r="H1686" s="86"/>
      <c r="I1686" s="86"/>
      <c r="J1686" s="86"/>
      <c r="K1686" s="86"/>
    </row>
    <row r="1689" spans="1:11" x14ac:dyDescent="0.25">
      <c r="E1689" s="33">
        <v>2019</v>
      </c>
      <c r="G1689" s="33">
        <v>2020</v>
      </c>
      <c r="H1689" s="33"/>
      <c r="I1689" s="5">
        <v>2020</v>
      </c>
      <c r="K1689" s="33">
        <v>2021</v>
      </c>
    </row>
    <row r="1690" spans="1:11" x14ac:dyDescent="0.25">
      <c r="E1690" s="33" t="s">
        <v>86</v>
      </c>
      <c r="G1690" s="33" t="s">
        <v>5</v>
      </c>
      <c r="H1690" s="33"/>
      <c r="I1690" s="6" t="s">
        <v>4</v>
      </c>
      <c r="J1690" s="86" t="s">
        <v>5</v>
      </c>
      <c r="K1690" s="86"/>
    </row>
    <row r="1693" spans="1:11" ht="15.6" x14ac:dyDescent="0.3">
      <c r="A1693" s="1" t="s">
        <v>6</v>
      </c>
      <c r="G1693" s="27"/>
      <c r="H1693" s="27"/>
      <c r="I1693" s="27"/>
      <c r="K1693" s="2"/>
    </row>
    <row r="1694" spans="1:11" x14ac:dyDescent="0.25">
      <c r="B1694" s="1" t="s">
        <v>595</v>
      </c>
      <c r="E1694" s="2"/>
      <c r="G1694" s="2"/>
      <c r="H1694" s="2"/>
      <c r="K1694" s="2"/>
    </row>
    <row r="1695" spans="1:11" x14ac:dyDescent="0.25">
      <c r="C1695" s="1" t="s">
        <v>597</v>
      </c>
      <c r="D1695" s="7" t="s">
        <v>9</v>
      </c>
      <c r="E1695" s="2">
        <v>6771</v>
      </c>
      <c r="F1695" s="8" t="s">
        <v>9</v>
      </c>
      <c r="G1695" s="2">
        <v>6100</v>
      </c>
      <c r="H1695" s="8" t="s">
        <v>9</v>
      </c>
      <c r="J1695" s="8" t="s">
        <v>9</v>
      </c>
      <c r="K1695" s="2"/>
    </row>
    <row r="1696" spans="1:11" x14ac:dyDescent="0.25">
      <c r="B1696" s="1" t="s">
        <v>599</v>
      </c>
      <c r="D1696" s="7"/>
      <c r="E1696" s="2"/>
      <c r="F1696" s="8"/>
      <c r="G1696" s="2">
        <v>6500</v>
      </c>
      <c r="H1696" s="8"/>
      <c r="J1696" s="8"/>
      <c r="K1696" s="2"/>
    </row>
    <row r="1697" spans="1:11" x14ac:dyDescent="0.25">
      <c r="B1697" s="1" t="s">
        <v>70</v>
      </c>
      <c r="E1697" s="4">
        <v>12</v>
      </c>
      <c r="G1697" s="4"/>
      <c r="I1697" s="4"/>
      <c r="K1697" s="4"/>
    </row>
    <row r="1698" spans="1:11" x14ac:dyDescent="0.25">
      <c r="E1698" s="2"/>
      <c r="G1698" s="2"/>
      <c r="K1698" s="2"/>
    </row>
    <row r="1699" spans="1:11" x14ac:dyDescent="0.25">
      <c r="B1699" s="1" t="s">
        <v>85</v>
      </c>
      <c r="E1699" s="10">
        <f>SUM(E1694:E1698)</f>
        <v>6783</v>
      </c>
      <c r="G1699" s="10">
        <f>SUM(G1694:G1698)</f>
        <v>12600</v>
      </c>
      <c r="I1699" s="10">
        <f>SUM(I1694:I1698)</f>
        <v>0</v>
      </c>
      <c r="K1699" s="10">
        <f>SUM(K1694:K1698)</f>
        <v>0</v>
      </c>
    </row>
    <row r="1700" spans="1:11" x14ac:dyDescent="0.25">
      <c r="E1700" s="2"/>
      <c r="G1700" s="2"/>
      <c r="K1700" s="2"/>
    </row>
    <row r="1701" spans="1:11" x14ac:dyDescent="0.25">
      <c r="A1701" s="1" t="s">
        <v>88</v>
      </c>
      <c r="E1701" s="2"/>
      <c r="G1701" s="2"/>
      <c r="K1701" s="2"/>
    </row>
    <row r="1702" spans="1:11" x14ac:dyDescent="0.25">
      <c r="B1702" s="1" t="s">
        <v>602</v>
      </c>
      <c r="E1702" s="2">
        <v>3258</v>
      </c>
      <c r="G1702" s="2">
        <v>7000</v>
      </c>
      <c r="K1702" s="2"/>
    </row>
    <row r="1703" spans="1:11" x14ac:dyDescent="0.25">
      <c r="B1703" s="1" t="s">
        <v>45</v>
      </c>
      <c r="E1703" s="10"/>
      <c r="G1703" s="10">
        <v>1000</v>
      </c>
      <c r="I1703" s="10"/>
      <c r="K1703" s="10"/>
    </row>
    <row r="1704" spans="1:11" x14ac:dyDescent="0.25">
      <c r="E1704" s="2"/>
      <c r="G1704" s="2"/>
      <c r="K1704" s="2"/>
    </row>
    <row r="1705" spans="1:11" x14ac:dyDescent="0.25">
      <c r="B1705" s="1" t="s">
        <v>95</v>
      </c>
      <c r="E1705" s="10">
        <f>SUM(E1702:E1704)</f>
        <v>3258</v>
      </c>
      <c r="G1705" s="10">
        <f>SUM(G1702:G1704)</f>
        <v>8000</v>
      </c>
      <c r="I1705" s="10">
        <f>SUM(I1702:I1704)</f>
        <v>0</v>
      </c>
      <c r="K1705" s="10">
        <f>SUM(K1702:K1704)</f>
        <v>0</v>
      </c>
    </row>
    <row r="1706" spans="1:11" x14ac:dyDescent="0.25">
      <c r="E1706" s="2"/>
      <c r="G1706" s="2"/>
      <c r="K1706" s="2"/>
    </row>
    <row r="1707" spans="1:11" x14ac:dyDescent="0.25">
      <c r="B1707" s="1" t="s">
        <v>96</v>
      </c>
      <c r="E1707" s="2"/>
      <c r="G1707" s="2"/>
      <c r="K1707" s="2"/>
    </row>
    <row r="1708" spans="1:11" x14ac:dyDescent="0.25">
      <c r="C1708" s="1" t="s">
        <v>97</v>
      </c>
      <c r="E1708" s="2">
        <f>E1699-E1705</f>
        <v>3525</v>
      </c>
      <c r="G1708" s="2">
        <f>G1699-G1705</f>
        <v>4600</v>
      </c>
      <c r="I1708" s="2">
        <f>I1699-I1705</f>
        <v>0</v>
      </c>
      <c r="K1708" s="2">
        <f>K1699-K1705</f>
        <v>0</v>
      </c>
    </row>
    <row r="1709" spans="1:11" x14ac:dyDescent="0.25">
      <c r="E1709" s="2"/>
      <c r="G1709" s="2"/>
      <c r="K1709" s="2"/>
    </row>
    <row r="1710" spans="1:11" x14ac:dyDescent="0.25">
      <c r="A1710" s="1" t="s">
        <v>111</v>
      </c>
      <c r="E1710" s="4">
        <v>4775</v>
      </c>
      <c r="G1710" s="4">
        <v>9375</v>
      </c>
      <c r="I1710" s="4">
        <f>E1712</f>
        <v>8300</v>
      </c>
      <c r="K1710" s="4">
        <f>I1712</f>
        <v>8300</v>
      </c>
    </row>
    <row r="1711" spans="1:11" x14ac:dyDescent="0.25">
      <c r="E1711" s="2"/>
      <c r="G1711" s="2"/>
      <c r="K1711" s="2"/>
    </row>
    <row r="1712" spans="1:11" ht="15.6" thickBot="1" x14ac:dyDescent="0.3">
      <c r="A1712" s="1" t="s">
        <v>112</v>
      </c>
      <c r="D1712" s="7" t="s">
        <v>9</v>
      </c>
      <c r="E1712" s="3">
        <f>SUM(E1708:E1711)</f>
        <v>8300</v>
      </c>
      <c r="F1712" s="8" t="s">
        <v>9</v>
      </c>
      <c r="G1712" s="3">
        <f>SUM(G1708:G1711)</f>
        <v>13975</v>
      </c>
      <c r="H1712" s="8" t="s">
        <v>9</v>
      </c>
      <c r="I1712" s="3">
        <f>SUM(I1708:I1710)</f>
        <v>8300</v>
      </c>
      <c r="J1712" s="8" t="s">
        <v>9</v>
      </c>
      <c r="K1712" s="3">
        <f>SUM(K1708:K1710)</f>
        <v>8300</v>
      </c>
    </row>
    <row r="1713" spans="4:11" ht="15.6" thickTop="1" x14ac:dyDescent="0.25">
      <c r="D1713" s="7"/>
      <c r="E1713" s="2"/>
      <c r="F1713" s="8"/>
      <c r="G1713" s="2"/>
      <c r="H1713" s="8"/>
      <c r="J1713" s="8"/>
      <c r="K1713" s="2"/>
    </row>
    <row r="1714" spans="4:11" x14ac:dyDescent="0.25">
      <c r="D1714" s="7"/>
      <c r="E1714" s="2"/>
      <c r="F1714" s="8"/>
      <c r="G1714" s="2"/>
      <c r="H1714" s="8"/>
      <c r="J1714" s="8"/>
      <c r="K1714" s="2"/>
    </row>
    <row r="1715" spans="4:11" x14ac:dyDescent="0.25">
      <c r="D1715" s="7"/>
      <c r="E1715" s="2"/>
      <c r="F1715" s="8"/>
      <c r="G1715" s="2"/>
      <c r="H1715" s="8"/>
      <c r="J1715" s="8"/>
      <c r="K1715" s="2"/>
    </row>
    <row r="1716" spans="4:11" x14ac:dyDescent="0.25">
      <c r="D1716" s="7"/>
      <c r="E1716" s="2"/>
      <c r="F1716" s="8"/>
      <c r="G1716" s="2"/>
      <c r="H1716" s="8"/>
      <c r="J1716" s="8"/>
      <c r="K1716" s="2"/>
    </row>
    <row r="1717" spans="4:11" x14ac:dyDescent="0.25">
      <c r="D1717" s="7"/>
      <c r="E1717" s="2"/>
      <c r="F1717" s="8"/>
      <c r="G1717" s="2"/>
      <c r="H1717" s="8"/>
      <c r="J1717" s="8"/>
      <c r="K1717" s="2"/>
    </row>
    <row r="1718" spans="4:11" x14ac:dyDescent="0.25">
      <c r="D1718" s="7"/>
      <c r="E1718" s="2"/>
      <c r="F1718" s="8"/>
      <c r="G1718" s="2"/>
      <c r="H1718" s="8"/>
      <c r="J1718" s="8"/>
      <c r="K1718" s="2"/>
    </row>
    <row r="1719" spans="4:11" x14ac:dyDescent="0.25">
      <c r="D1719" s="7"/>
      <c r="E1719" s="2"/>
      <c r="F1719" s="8"/>
      <c r="G1719" s="2"/>
      <c r="H1719" s="8"/>
      <c r="J1719" s="8"/>
      <c r="K1719" s="2"/>
    </row>
    <row r="1720" spans="4:11" x14ac:dyDescent="0.25">
      <c r="D1720" s="7"/>
      <c r="E1720" s="2"/>
      <c r="F1720" s="8"/>
      <c r="G1720" s="2"/>
      <c r="H1720" s="8"/>
      <c r="J1720" s="8"/>
      <c r="K1720" s="2"/>
    </row>
    <row r="1721" spans="4:11" x14ac:dyDescent="0.25">
      <c r="D1721" s="7"/>
      <c r="E1721" s="2"/>
      <c r="F1721" s="8"/>
      <c r="G1721" s="2"/>
      <c r="H1721" s="8"/>
      <c r="J1721" s="8"/>
      <c r="K1721" s="2"/>
    </row>
    <row r="1722" spans="4:11" x14ac:dyDescent="0.25">
      <c r="D1722" s="7"/>
      <c r="E1722" s="2"/>
      <c r="F1722" s="8"/>
      <c r="G1722" s="2"/>
      <c r="H1722" s="8"/>
      <c r="J1722" s="8"/>
      <c r="K1722" s="2"/>
    </row>
    <row r="1723" spans="4:11" x14ac:dyDescent="0.25">
      <c r="D1723" s="7"/>
      <c r="E1723" s="2"/>
      <c r="F1723" s="8"/>
      <c r="G1723" s="2"/>
      <c r="H1723" s="8"/>
      <c r="J1723" s="8"/>
      <c r="K1723" s="2"/>
    </row>
    <row r="1724" spans="4:11" x14ac:dyDescent="0.25">
      <c r="D1724" s="7"/>
      <c r="E1724" s="2"/>
      <c r="F1724" s="8"/>
      <c r="G1724" s="2"/>
      <c r="H1724" s="8"/>
      <c r="J1724" s="8"/>
      <c r="K1724" s="2"/>
    </row>
    <row r="1725" spans="4:11" x14ac:dyDescent="0.25">
      <c r="D1725" s="7"/>
      <c r="E1725" s="2"/>
      <c r="F1725" s="8"/>
      <c r="G1725" s="2"/>
      <c r="H1725" s="8"/>
      <c r="J1725" s="8"/>
      <c r="K1725" s="2"/>
    </row>
    <row r="1726" spans="4:11" x14ac:dyDescent="0.25">
      <c r="D1726" s="7"/>
      <c r="E1726" s="2"/>
      <c r="F1726" s="8"/>
      <c r="G1726" s="2"/>
      <c r="H1726" s="8"/>
      <c r="J1726" s="8"/>
      <c r="K1726" s="2"/>
    </row>
    <row r="1727" spans="4:11" x14ac:dyDescent="0.25">
      <c r="D1727" s="7"/>
      <c r="E1727" s="2"/>
      <c r="F1727" s="8"/>
      <c r="G1727" s="2"/>
      <c r="H1727" s="8"/>
      <c r="J1727" s="8"/>
      <c r="K1727" s="2"/>
    </row>
    <row r="1728" spans="4:11" x14ac:dyDescent="0.25">
      <c r="D1728" s="7"/>
      <c r="E1728" s="2"/>
      <c r="F1728" s="8"/>
      <c r="G1728" s="2"/>
      <c r="H1728" s="8"/>
      <c r="J1728" s="8"/>
      <c r="K1728" s="2"/>
    </row>
    <row r="1729" spans="1:11" x14ac:dyDescent="0.25">
      <c r="D1729" s="7"/>
      <c r="E1729" s="2"/>
      <c r="F1729" s="8"/>
      <c r="G1729" s="2"/>
      <c r="H1729" s="8"/>
      <c r="J1729" s="8"/>
      <c r="K1729" s="2"/>
    </row>
    <row r="1730" spans="1:11" x14ac:dyDescent="0.25">
      <c r="D1730" s="7"/>
      <c r="E1730" s="2"/>
      <c r="F1730" s="8"/>
      <c r="G1730" s="2"/>
      <c r="H1730" s="8"/>
      <c r="J1730" s="8"/>
      <c r="K1730" s="2"/>
    </row>
    <row r="1731" spans="1:11" x14ac:dyDescent="0.25">
      <c r="D1731" s="7"/>
      <c r="E1731" s="2"/>
      <c r="F1731" s="8"/>
      <c r="G1731" s="2"/>
      <c r="H1731" s="8"/>
      <c r="J1731" s="8"/>
      <c r="K1731" s="2"/>
    </row>
    <row r="1732" spans="1:11" x14ac:dyDescent="0.25">
      <c r="D1732" s="7"/>
      <c r="E1732" s="2"/>
      <c r="F1732" s="8"/>
      <c r="G1732" s="2"/>
      <c r="H1732" s="8"/>
      <c r="J1732" s="8"/>
      <c r="K1732" s="2"/>
    </row>
    <row r="1733" spans="1:11" x14ac:dyDescent="0.25">
      <c r="D1733" s="7"/>
      <c r="E1733" s="2"/>
      <c r="F1733" s="8"/>
      <c r="G1733" s="2"/>
      <c r="H1733" s="8"/>
      <c r="J1733" s="8"/>
      <c r="K1733" s="2"/>
    </row>
    <row r="1734" spans="1:11" x14ac:dyDescent="0.25">
      <c r="D1734" s="7"/>
      <c r="E1734" s="2"/>
      <c r="F1734" s="8"/>
      <c r="G1734" s="2"/>
      <c r="H1734" s="8"/>
      <c r="J1734" s="8"/>
      <c r="K1734" s="2"/>
    </row>
    <row r="1735" spans="1:11" x14ac:dyDescent="0.25">
      <c r="A1735" s="86">
        <v>33</v>
      </c>
      <c r="B1735" s="86"/>
      <c r="C1735" s="86"/>
      <c r="D1735" s="86"/>
      <c r="E1735" s="86"/>
      <c r="F1735" s="86"/>
      <c r="G1735" s="86"/>
      <c r="H1735" s="86"/>
      <c r="I1735" s="86"/>
      <c r="J1735" s="86"/>
      <c r="K1735" s="86"/>
    </row>
    <row r="1736" spans="1:11" x14ac:dyDescent="0.25">
      <c r="A1736" s="86" t="s">
        <v>0</v>
      </c>
      <c r="B1736" s="86"/>
      <c r="C1736" s="86"/>
      <c r="D1736" s="86"/>
      <c r="E1736" s="86"/>
      <c r="F1736" s="86"/>
      <c r="G1736" s="86"/>
      <c r="H1736" s="86"/>
      <c r="I1736" s="86"/>
      <c r="J1736" s="86"/>
      <c r="K1736" s="86"/>
    </row>
    <row r="1738" spans="1:11" x14ac:dyDescent="0.25">
      <c r="A1738" s="86" t="s">
        <v>606</v>
      </c>
      <c r="B1738" s="86"/>
      <c r="C1738" s="86"/>
      <c r="D1738" s="86"/>
      <c r="E1738" s="86"/>
      <c r="F1738" s="86"/>
      <c r="G1738" s="86"/>
      <c r="H1738" s="86"/>
      <c r="I1738" s="86"/>
      <c r="J1738" s="86"/>
      <c r="K1738" s="86"/>
    </row>
    <row r="1740" spans="1:11" x14ac:dyDescent="0.25">
      <c r="A1740" s="86" t="s">
        <v>114</v>
      </c>
      <c r="B1740" s="86"/>
      <c r="C1740" s="86"/>
      <c r="D1740" s="86"/>
      <c r="E1740" s="86"/>
      <c r="F1740" s="86"/>
      <c r="G1740" s="86"/>
      <c r="H1740" s="86"/>
      <c r="I1740" s="86"/>
      <c r="J1740" s="86"/>
      <c r="K1740" s="86"/>
    </row>
    <row r="1742" spans="1:11" x14ac:dyDescent="0.25">
      <c r="A1742" s="86" t="s">
        <v>115</v>
      </c>
      <c r="B1742" s="86"/>
      <c r="C1742" s="86"/>
      <c r="D1742" s="86"/>
      <c r="E1742" s="86"/>
      <c r="F1742" s="86"/>
      <c r="G1742" s="86"/>
      <c r="H1742" s="86"/>
      <c r="I1742" s="86"/>
      <c r="J1742" s="86"/>
      <c r="K1742" s="86"/>
    </row>
    <row r="1745" spans="1:11" x14ac:dyDescent="0.25">
      <c r="E1745" s="33">
        <v>2019</v>
      </c>
      <c r="G1745" s="33">
        <v>2020</v>
      </c>
      <c r="H1745" s="33"/>
      <c r="I1745" s="5">
        <v>2020</v>
      </c>
      <c r="K1745" s="33">
        <v>2021</v>
      </c>
    </row>
    <row r="1746" spans="1:11" x14ac:dyDescent="0.25">
      <c r="E1746" s="33" t="s">
        <v>86</v>
      </c>
      <c r="G1746" s="33" t="s">
        <v>5</v>
      </c>
      <c r="H1746" s="33"/>
      <c r="I1746" s="6" t="s">
        <v>4</v>
      </c>
      <c r="J1746" s="86" t="s">
        <v>5</v>
      </c>
      <c r="K1746" s="86"/>
    </row>
    <row r="1749" spans="1:11" x14ac:dyDescent="0.25">
      <c r="A1749" s="1" t="s">
        <v>6</v>
      </c>
    </row>
    <row r="1750" spans="1:11" x14ac:dyDescent="0.25">
      <c r="B1750" s="1" t="s">
        <v>413</v>
      </c>
      <c r="D1750" s="7" t="s">
        <v>9</v>
      </c>
      <c r="E1750" s="2">
        <v>1790</v>
      </c>
      <c r="F1750" s="8" t="s">
        <v>9</v>
      </c>
      <c r="G1750" s="2">
        <v>1700</v>
      </c>
      <c r="H1750" s="8" t="s">
        <v>9</v>
      </c>
      <c r="J1750" s="8" t="s">
        <v>9</v>
      </c>
      <c r="K1750" s="2"/>
    </row>
    <row r="1751" spans="1:11" x14ac:dyDescent="0.25">
      <c r="B1751" s="1" t="s">
        <v>475</v>
      </c>
      <c r="E1751" s="2">
        <v>922</v>
      </c>
      <c r="G1751" s="2">
        <v>900</v>
      </c>
      <c r="K1751" s="2"/>
    </row>
    <row r="1752" spans="1:11" x14ac:dyDescent="0.25">
      <c r="B1752" s="1" t="s">
        <v>416</v>
      </c>
      <c r="E1752" s="2">
        <v>5819</v>
      </c>
      <c r="G1752" s="2">
        <v>17500</v>
      </c>
      <c r="K1752" s="2"/>
    </row>
    <row r="1753" spans="1:11" x14ac:dyDescent="0.25">
      <c r="B1753" s="1" t="s">
        <v>70</v>
      </c>
      <c r="E1753" s="4">
        <v>63</v>
      </c>
      <c r="G1753" s="4">
        <v>65</v>
      </c>
      <c r="I1753" s="4"/>
      <c r="K1753" s="4"/>
    </row>
    <row r="1754" spans="1:11" x14ac:dyDescent="0.25">
      <c r="E1754" s="2"/>
      <c r="G1754" s="2"/>
      <c r="K1754" s="2"/>
    </row>
    <row r="1755" spans="1:11" x14ac:dyDescent="0.25">
      <c r="B1755" s="1" t="s">
        <v>85</v>
      </c>
      <c r="E1755" s="4">
        <f>SUM(E1750:E1753)</f>
        <v>8594</v>
      </c>
      <c r="G1755" s="4">
        <f>SUM(G1750:G1754)</f>
        <v>20165</v>
      </c>
      <c r="I1755" s="4">
        <f>SUM(I1750:I1754)</f>
        <v>0</v>
      </c>
      <c r="K1755" s="4">
        <f>SUM(K1750:K1754)</f>
        <v>0</v>
      </c>
    </row>
    <row r="1756" spans="1:11" x14ac:dyDescent="0.25">
      <c r="E1756" s="2"/>
      <c r="G1756" s="2"/>
      <c r="K1756" s="2"/>
    </row>
    <row r="1757" spans="1:11" x14ac:dyDescent="0.25">
      <c r="A1757" s="1" t="s">
        <v>88</v>
      </c>
      <c r="E1757" s="2"/>
      <c r="G1757" s="2"/>
      <c r="K1757" s="2"/>
    </row>
    <row r="1758" spans="1:11" x14ac:dyDescent="0.25">
      <c r="B1758" s="1" t="s">
        <v>610</v>
      </c>
      <c r="E1758" s="2">
        <v>23500</v>
      </c>
      <c r="F1758" s="2" t="s">
        <v>11</v>
      </c>
      <c r="G1758" s="2">
        <v>18000</v>
      </c>
      <c r="H1758" s="2" t="s">
        <v>11</v>
      </c>
      <c r="J1758" s="2"/>
      <c r="K1758" s="2"/>
    </row>
    <row r="1759" spans="1:11" x14ac:dyDescent="0.25">
      <c r="B1759" s="1" t="s">
        <v>344</v>
      </c>
      <c r="E1759" s="2"/>
      <c r="F1759" s="2"/>
      <c r="G1759" s="2"/>
      <c r="H1759" s="2"/>
      <c r="J1759" s="2"/>
      <c r="K1759" s="2"/>
    </row>
    <row r="1760" spans="1:11" x14ac:dyDescent="0.25">
      <c r="B1760" s="1" t="s">
        <v>179</v>
      </c>
      <c r="E1760" s="10">
        <v>1263</v>
      </c>
      <c r="F1760" s="2"/>
      <c r="G1760" s="10"/>
      <c r="H1760" s="2"/>
      <c r="I1760" s="10"/>
      <c r="J1760" s="2"/>
      <c r="K1760" s="10"/>
    </row>
    <row r="1761" spans="1:11" x14ac:dyDescent="0.25">
      <c r="E1761" s="2"/>
      <c r="F1761" s="2"/>
      <c r="G1761" s="2"/>
      <c r="H1761" s="2"/>
      <c r="J1761" s="2"/>
      <c r="K1761" s="2"/>
    </row>
    <row r="1762" spans="1:11" x14ac:dyDescent="0.25">
      <c r="B1762" s="1" t="s">
        <v>95</v>
      </c>
      <c r="E1762" s="4">
        <f>SUM(E1758:E1761)</f>
        <v>24763</v>
      </c>
      <c r="F1762" s="2"/>
      <c r="G1762" s="4">
        <f>SUM(G1758:G1761)</f>
        <v>18000</v>
      </c>
      <c r="H1762" s="2"/>
      <c r="I1762" s="4">
        <f>SUM(I1758:I1761)</f>
        <v>0</v>
      </c>
      <c r="J1762" s="2"/>
      <c r="K1762" s="4">
        <f>SUM(K1758:K1758)</f>
        <v>0</v>
      </c>
    </row>
    <row r="1763" spans="1:11" x14ac:dyDescent="0.25">
      <c r="E1763" s="2"/>
      <c r="F1763" s="2"/>
      <c r="G1763" s="2"/>
      <c r="H1763" s="2"/>
      <c r="J1763" s="2"/>
      <c r="K1763" s="2"/>
    </row>
    <row r="1764" spans="1:11" x14ac:dyDescent="0.25">
      <c r="B1764" s="1" t="s">
        <v>96</v>
      </c>
      <c r="E1764" s="2"/>
      <c r="G1764" s="2"/>
      <c r="K1764" s="2"/>
    </row>
    <row r="1765" spans="1:11" x14ac:dyDescent="0.25">
      <c r="C1765" s="1" t="s">
        <v>97</v>
      </c>
      <c r="E1765" s="2">
        <f>SUM(E1755-E1762)</f>
        <v>-16169</v>
      </c>
      <c r="G1765" s="2">
        <f>SUM(G1755-G1762)</f>
        <v>2165</v>
      </c>
      <c r="I1765" s="2">
        <f>SUM(I1755-I1762)</f>
        <v>0</v>
      </c>
      <c r="K1765" s="2">
        <f>SUM(K1755-K1762)</f>
        <v>0</v>
      </c>
    </row>
    <row r="1766" spans="1:11" x14ac:dyDescent="0.25">
      <c r="E1766" s="2"/>
      <c r="G1766" s="2"/>
      <c r="K1766" s="2"/>
    </row>
    <row r="1767" spans="1:11" x14ac:dyDescent="0.25">
      <c r="A1767" s="1" t="s">
        <v>111</v>
      </c>
      <c r="E1767" s="4">
        <v>21850</v>
      </c>
      <c r="G1767" s="4">
        <v>18555</v>
      </c>
      <c r="I1767" s="4">
        <f>E1769</f>
        <v>5681</v>
      </c>
      <c r="K1767" s="4">
        <f>I1769</f>
        <v>5681</v>
      </c>
    </row>
    <row r="1768" spans="1:11" x14ac:dyDescent="0.25">
      <c r="E1768" s="2"/>
      <c r="G1768" s="2"/>
      <c r="K1768" s="2"/>
    </row>
    <row r="1769" spans="1:11" ht="15.6" thickBot="1" x14ac:dyDescent="0.3">
      <c r="A1769" s="1" t="s">
        <v>112</v>
      </c>
      <c r="D1769" s="7" t="s">
        <v>9</v>
      </c>
      <c r="E1769" s="3">
        <f>SUM(E1765:E1767)</f>
        <v>5681</v>
      </c>
      <c r="F1769" s="8" t="s">
        <v>9</v>
      </c>
      <c r="G1769" s="3">
        <f>SUM(G1765:G1767)</f>
        <v>20720</v>
      </c>
      <c r="H1769" s="8" t="s">
        <v>9</v>
      </c>
      <c r="I1769" s="3">
        <f>SUM(I1765:I1767)</f>
        <v>5681</v>
      </c>
      <c r="J1769" s="8" t="s">
        <v>9</v>
      </c>
      <c r="K1769" s="3">
        <f>SUM(K1765:K1767)</f>
        <v>5681</v>
      </c>
    </row>
    <row r="1770" spans="1:11" ht="15.6" thickTop="1" x14ac:dyDescent="0.25">
      <c r="D1770" s="7"/>
      <c r="E1770" s="2"/>
      <c r="F1770" s="8"/>
      <c r="G1770" s="2"/>
      <c r="H1770" s="8"/>
      <c r="J1770" s="8"/>
      <c r="K1770" s="2"/>
    </row>
    <row r="1771" spans="1:11" x14ac:dyDescent="0.25">
      <c r="D1771" s="7"/>
      <c r="E1771" s="2"/>
      <c r="F1771" s="8"/>
      <c r="G1771" s="2"/>
      <c r="H1771" s="8"/>
      <c r="J1771" s="8"/>
      <c r="K1771" s="2"/>
    </row>
    <row r="1772" spans="1:11" x14ac:dyDescent="0.25">
      <c r="D1772" s="7"/>
      <c r="E1772" s="2"/>
      <c r="F1772" s="8"/>
      <c r="G1772" s="2"/>
      <c r="H1772" s="8"/>
      <c r="J1772" s="8"/>
      <c r="K1772" s="2"/>
    </row>
    <row r="1773" spans="1:11" x14ac:dyDescent="0.25">
      <c r="D1773" s="7"/>
      <c r="E1773" s="2"/>
      <c r="F1773" s="8"/>
      <c r="G1773" s="2"/>
      <c r="H1773" s="8"/>
      <c r="J1773" s="8"/>
      <c r="K1773" s="2"/>
    </row>
    <row r="1774" spans="1:11" x14ac:dyDescent="0.25">
      <c r="D1774" s="7"/>
      <c r="E1774" s="2"/>
      <c r="F1774" s="8"/>
      <c r="G1774" s="2"/>
      <c r="H1774" s="8"/>
      <c r="J1774" s="8"/>
      <c r="K1774" s="2"/>
    </row>
    <row r="1775" spans="1:11" x14ac:dyDescent="0.25">
      <c r="D1775" s="7"/>
      <c r="E1775" s="2"/>
      <c r="F1775" s="8"/>
      <c r="G1775" s="2"/>
      <c r="H1775" s="8"/>
      <c r="J1775" s="8"/>
      <c r="K1775" s="2"/>
    </row>
    <row r="1776" spans="1:11" x14ac:dyDescent="0.25">
      <c r="D1776" s="7"/>
      <c r="E1776" s="2"/>
      <c r="F1776" s="8"/>
      <c r="G1776" s="2"/>
      <c r="H1776" s="8"/>
      <c r="J1776" s="8"/>
      <c r="K1776" s="2"/>
    </row>
    <row r="1777" spans="1:11" x14ac:dyDescent="0.25">
      <c r="D1777" s="7"/>
      <c r="E1777" s="2"/>
      <c r="F1777" s="8"/>
      <c r="G1777" s="2"/>
      <c r="H1777" s="8"/>
      <c r="J1777" s="8"/>
      <c r="K1777" s="2"/>
    </row>
    <row r="1778" spans="1:11" x14ac:dyDescent="0.25">
      <c r="D1778" s="7"/>
      <c r="E1778" s="2"/>
      <c r="F1778" s="8"/>
      <c r="G1778" s="2"/>
      <c r="H1778" s="8"/>
      <c r="J1778" s="8"/>
      <c r="K1778" s="2"/>
    </row>
    <row r="1779" spans="1:11" x14ac:dyDescent="0.25">
      <c r="D1779" s="7"/>
      <c r="E1779" s="2"/>
      <c r="F1779" s="8"/>
      <c r="G1779" s="2"/>
      <c r="H1779" s="8"/>
      <c r="J1779" s="8"/>
      <c r="K1779" s="2"/>
    </row>
    <row r="1780" spans="1:11" x14ac:dyDescent="0.25">
      <c r="D1780" s="7"/>
      <c r="E1780" s="2"/>
      <c r="F1780" s="8"/>
      <c r="G1780" s="2"/>
      <c r="H1780" s="8"/>
      <c r="J1780" s="8"/>
      <c r="K1780" s="2"/>
    </row>
    <row r="1781" spans="1:11" x14ac:dyDescent="0.25">
      <c r="D1781" s="7"/>
      <c r="E1781" s="2"/>
      <c r="F1781" s="8"/>
      <c r="G1781" s="2"/>
      <c r="H1781" s="8"/>
      <c r="J1781" s="8"/>
      <c r="K1781" s="2"/>
    </row>
    <row r="1782" spans="1:11" x14ac:dyDescent="0.25">
      <c r="D1782" s="7"/>
      <c r="E1782" s="2"/>
      <c r="F1782" s="8"/>
      <c r="G1782" s="2"/>
      <c r="H1782" s="8"/>
      <c r="J1782" s="8"/>
      <c r="K1782" s="2"/>
    </row>
    <row r="1783" spans="1:11" x14ac:dyDescent="0.25">
      <c r="D1783" s="7"/>
      <c r="E1783" s="2"/>
      <c r="F1783" s="8"/>
      <c r="G1783" s="2"/>
      <c r="H1783" s="8"/>
      <c r="J1783" s="8"/>
      <c r="K1783" s="2"/>
    </row>
    <row r="1784" spans="1:11" x14ac:dyDescent="0.25">
      <c r="D1784" s="7"/>
      <c r="E1784" s="2"/>
      <c r="F1784" s="8"/>
      <c r="G1784" s="2"/>
      <c r="H1784" s="8"/>
      <c r="J1784" s="8"/>
      <c r="K1784" s="2"/>
    </row>
    <row r="1785" spans="1:11" x14ac:dyDescent="0.25">
      <c r="D1785" s="7"/>
      <c r="E1785" s="2"/>
      <c r="F1785" s="8"/>
      <c r="G1785" s="2"/>
      <c r="H1785" s="8"/>
      <c r="J1785" s="8"/>
      <c r="K1785" s="2"/>
    </row>
    <row r="1786" spans="1:11" x14ac:dyDescent="0.25">
      <c r="D1786" s="7"/>
      <c r="E1786" s="2"/>
      <c r="F1786" s="8"/>
      <c r="G1786" s="2"/>
      <c r="H1786" s="8"/>
      <c r="J1786" s="8"/>
      <c r="K1786" s="2"/>
    </row>
    <row r="1787" spans="1:11" x14ac:dyDescent="0.25">
      <c r="D1787" s="7"/>
      <c r="E1787" s="2"/>
      <c r="F1787" s="8"/>
      <c r="G1787" s="2"/>
      <c r="H1787" s="8"/>
      <c r="J1787" s="8"/>
      <c r="K1787" s="2"/>
    </row>
    <row r="1788" spans="1:11" x14ac:dyDescent="0.25">
      <c r="D1788" s="7"/>
      <c r="E1788" s="2"/>
      <c r="F1788" s="8"/>
      <c r="G1788" s="2"/>
      <c r="H1788" s="8"/>
      <c r="J1788" s="8"/>
      <c r="K1788" s="2"/>
    </row>
    <row r="1789" spans="1:11" x14ac:dyDescent="0.25">
      <c r="D1789" s="7"/>
      <c r="E1789" s="2"/>
      <c r="F1789" s="8"/>
      <c r="G1789" s="2"/>
      <c r="H1789" s="8"/>
      <c r="J1789" s="8"/>
      <c r="K1789" s="2"/>
    </row>
    <row r="1791" spans="1:11" x14ac:dyDescent="0.25">
      <c r="A1791" s="86">
        <v>34</v>
      </c>
      <c r="B1791" s="86"/>
      <c r="C1791" s="86"/>
      <c r="D1791" s="86"/>
      <c r="E1791" s="86"/>
      <c r="F1791" s="86"/>
      <c r="G1791" s="86"/>
      <c r="H1791" s="86"/>
      <c r="I1791" s="86"/>
      <c r="J1791" s="86"/>
      <c r="K1791" s="86"/>
    </row>
    <row r="1792" spans="1:11" x14ac:dyDescent="0.25">
      <c r="A1792" s="86" t="s">
        <v>0</v>
      </c>
      <c r="B1792" s="86"/>
      <c r="C1792" s="86"/>
      <c r="D1792" s="86"/>
      <c r="E1792" s="86"/>
      <c r="F1792" s="86"/>
      <c r="G1792" s="86"/>
      <c r="H1792" s="86"/>
      <c r="I1792" s="86"/>
      <c r="J1792" s="86"/>
      <c r="K1792" s="86"/>
    </row>
    <row r="1794" spans="1:11" x14ac:dyDescent="0.25">
      <c r="A1794" s="86" t="s">
        <v>614</v>
      </c>
      <c r="B1794" s="86"/>
      <c r="C1794" s="86"/>
      <c r="D1794" s="86"/>
      <c r="E1794" s="86"/>
      <c r="F1794" s="86"/>
      <c r="G1794" s="86"/>
      <c r="H1794" s="86"/>
      <c r="I1794" s="86"/>
      <c r="J1794" s="86"/>
      <c r="K1794" s="86"/>
    </row>
    <row r="1796" spans="1:11" x14ac:dyDescent="0.25">
      <c r="A1796" s="86" t="s">
        <v>114</v>
      </c>
      <c r="B1796" s="86"/>
      <c r="C1796" s="86"/>
      <c r="D1796" s="86"/>
      <c r="E1796" s="86"/>
      <c r="F1796" s="86"/>
      <c r="G1796" s="86"/>
      <c r="H1796" s="86"/>
      <c r="I1796" s="86"/>
      <c r="J1796" s="86"/>
      <c r="K1796" s="86"/>
    </row>
    <row r="1798" spans="1:11" x14ac:dyDescent="0.25">
      <c r="A1798" s="86" t="s">
        <v>115</v>
      </c>
      <c r="B1798" s="86"/>
      <c r="C1798" s="86"/>
      <c r="D1798" s="86"/>
      <c r="E1798" s="86"/>
      <c r="F1798" s="86"/>
      <c r="G1798" s="86"/>
      <c r="H1798" s="86"/>
      <c r="I1798" s="86"/>
      <c r="J1798" s="86"/>
      <c r="K1798" s="86"/>
    </row>
    <row r="1801" spans="1:11" x14ac:dyDescent="0.25">
      <c r="E1801" s="33">
        <v>2019</v>
      </c>
      <c r="G1801" s="33">
        <v>2020</v>
      </c>
      <c r="H1801" s="33"/>
      <c r="I1801" s="5">
        <v>2020</v>
      </c>
      <c r="K1801" s="33">
        <v>2021</v>
      </c>
    </row>
    <row r="1802" spans="1:11" x14ac:dyDescent="0.25">
      <c r="E1802" s="33" t="s">
        <v>86</v>
      </c>
      <c r="G1802" s="33" t="s">
        <v>5</v>
      </c>
      <c r="H1802" s="33"/>
      <c r="I1802" s="6" t="s">
        <v>4</v>
      </c>
      <c r="J1802" s="86" t="s">
        <v>5</v>
      </c>
      <c r="K1802" s="86"/>
    </row>
    <row r="1805" spans="1:11" x14ac:dyDescent="0.25">
      <c r="A1805" s="1" t="s">
        <v>6</v>
      </c>
    </row>
    <row r="1806" spans="1:11" x14ac:dyDescent="0.25">
      <c r="B1806" s="1" t="s">
        <v>416</v>
      </c>
      <c r="D1806" s="7" t="s">
        <v>9</v>
      </c>
      <c r="E1806" s="2">
        <v>24926</v>
      </c>
      <c r="F1806" s="8" t="s">
        <v>9</v>
      </c>
      <c r="G1806" s="2">
        <v>30000</v>
      </c>
      <c r="H1806" s="8" t="s">
        <v>9</v>
      </c>
      <c r="J1806" s="8" t="s">
        <v>9</v>
      </c>
      <c r="K1806" s="2"/>
    </row>
    <row r="1807" spans="1:11" x14ac:dyDescent="0.25">
      <c r="B1807" s="1" t="s">
        <v>70</v>
      </c>
      <c r="E1807" s="4">
        <v>35</v>
      </c>
      <c r="G1807" s="4">
        <v>50</v>
      </c>
      <c r="I1807" s="4"/>
      <c r="K1807" s="4"/>
    </row>
    <row r="1808" spans="1:11" x14ac:dyDescent="0.25">
      <c r="E1808" s="2"/>
      <c r="G1808" s="2"/>
      <c r="K1808" s="2"/>
    </row>
    <row r="1809" spans="1:11" x14ac:dyDescent="0.25">
      <c r="B1809" s="1" t="s">
        <v>85</v>
      </c>
      <c r="E1809" s="4">
        <f>SUM(E1806:E1808)</f>
        <v>24961</v>
      </c>
      <c r="G1809" s="4">
        <f>SUM(G1806:G1808)</f>
        <v>30050</v>
      </c>
      <c r="I1809" s="4">
        <f>SUM(I1806:I1808)</f>
        <v>0</v>
      </c>
      <c r="K1809" s="4">
        <f>SUM(K1806:K1808)</f>
        <v>0</v>
      </c>
    </row>
    <row r="1810" spans="1:11" x14ac:dyDescent="0.25">
      <c r="E1810" s="2"/>
      <c r="G1810" s="2"/>
      <c r="K1810" s="2"/>
    </row>
    <row r="1811" spans="1:11" x14ac:dyDescent="0.25">
      <c r="A1811" s="1" t="s">
        <v>88</v>
      </c>
      <c r="E1811" s="2"/>
      <c r="G1811" s="2"/>
      <c r="K1811" s="2"/>
    </row>
    <row r="1812" spans="1:11" x14ac:dyDescent="0.25">
      <c r="B1812" s="1" t="s">
        <v>618</v>
      </c>
      <c r="E1812" s="2">
        <v>34237</v>
      </c>
      <c r="G1812" s="2">
        <v>37500</v>
      </c>
      <c r="K1812" s="2"/>
    </row>
    <row r="1813" spans="1:11" x14ac:dyDescent="0.25">
      <c r="B1813" s="1" t="s">
        <v>94</v>
      </c>
      <c r="E1813" s="10"/>
      <c r="G1813" s="4">
        <v>3500</v>
      </c>
      <c r="I1813" s="10"/>
      <c r="K1813" s="4"/>
    </row>
    <row r="1814" spans="1:11" x14ac:dyDescent="0.25">
      <c r="E1814" s="2"/>
      <c r="G1814" s="2"/>
      <c r="K1814" s="2"/>
    </row>
    <row r="1815" spans="1:11" x14ac:dyDescent="0.25">
      <c r="B1815" s="1" t="s">
        <v>95</v>
      </c>
      <c r="E1815" s="4">
        <f>SUM(E1812:E1814)</f>
        <v>34237</v>
      </c>
      <c r="G1815" s="4">
        <f>SUM(G1812:G1814)</f>
        <v>41000</v>
      </c>
      <c r="I1815" s="4">
        <f>SUM(I1812:I1814)</f>
        <v>0</v>
      </c>
      <c r="K1815" s="4">
        <f>SUM(K1812:K1814)</f>
        <v>0</v>
      </c>
    </row>
    <row r="1816" spans="1:11" x14ac:dyDescent="0.25">
      <c r="E1816" s="2"/>
      <c r="G1816" s="2"/>
      <c r="K1816" s="2"/>
    </row>
    <row r="1817" spans="1:11" x14ac:dyDescent="0.25">
      <c r="B1817" s="1" t="s">
        <v>96</v>
      </c>
      <c r="E1817" s="2"/>
      <c r="G1817" s="2"/>
      <c r="K1817" s="2"/>
    </row>
    <row r="1818" spans="1:11" x14ac:dyDescent="0.25">
      <c r="C1818" s="1" t="s">
        <v>97</v>
      </c>
      <c r="E1818" s="2">
        <f>SUM(E1809-E1815)</f>
        <v>-9276</v>
      </c>
      <c r="G1818" s="2">
        <f>SUM(G1809-G1815)</f>
        <v>-10950</v>
      </c>
      <c r="I1818" s="2">
        <f>SUM(I1809-I1815)</f>
        <v>0</v>
      </c>
      <c r="K1818" s="2">
        <f>SUM(K1809-K1815)</f>
        <v>0</v>
      </c>
    </row>
    <row r="1819" spans="1:11" x14ac:dyDescent="0.25">
      <c r="E1819" s="2"/>
      <c r="G1819" s="2"/>
      <c r="K1819" s="2"/>
    </row>
    <row r="1820" spans="1:11" x14ac:dyDescent="0.25">
      <c r="A1820" s="1" t="s">
        <v>111</v>
      </c>
      <c r="E1820" s="4">
        <v>10866</v>
      </c>
      <c r="G1820" s="4">
        <v>-2162</v>
      </c>
      <c r="I1820" s="4">
        <f>E1822</f>
        <v>1590</v>
      </c>
      <c r="K1820" s="4">
        <f>I1822</f>
        <v>1590</v>
      </c>
    </row>
    <row r="1821" spans="1:11" x14ac:dyDescent="0.25">
      <c r="E1821" s="2"/>
      <c r="G1821" s="2"/>
      <c r="K1821" s="2"/>
    </row>
    <row r="1822" spans="1:11" ht="15.6" thickBot="1" x14ac:dyDescent="0.3">
      <c r="A1822" s="1" t="s">
        <v>112</v>
      </c>
      <c r="D1822" s="7" t="s">
        <v>9</v>
      </c>
      <c r="E1822" s="3">
        <f>SUM(E1818:E1821)</f>
        <v>1590</v>
      </c>
      <c r="F1822" s="8" t="s">
        <v>9</v>
      </c>
      <c r="G1822" s="3">
        <f>SUM(G1818:G1821)</f>
        <v>-13112</v>
      </c>
      <c r="H1822" s="8" t="s">
        <v>9</v>
      </c>
      <c r="I1822" s="3">
        <f>I1818+I1820</f>
        <v>1590</v>
      </c>
      <c r="J1822" s="8" t="s">
        <v>9</v>
      </c>
      <c r="K1822" s="3">
        <f>SUM(K1818:K1820)</f>
        <v>1590</v>
      </c>
    </row>
    <row r="1823" spans="1:11" ht="15.6" thickTop="1" x14ac:dyDescent="0.25">
      <c r="D1823" s="7"/>
      <c r="E1823" s="2"/>
      <c r="F1823" s="8"/>
      <c r="G1823" s="2"/>
      <c r="H1823" s="8"/>
      <c r="J1823" s="8"/>
      <c r="K1823" s="2"/>
    </row>
    <row r="1824" spans="1:11" x14ac:dyDescent="0.25">
      <c r="D1824" s="7"/>
      <c r="E1824" s="2"/>
      <c r="F1824" s="8"/>
      <c r="G1824" s="2"/>
      <c r="H1824" s="8"/>
      <c r="J1824" s="8"/>
      <c r="K1824" s="2"/>
    </row>
    <row r="1825" spans="4:11" x14ac:dyDescent="0.25">
      <c r="D1825" s="7"/>
      <c r="E1825" s="2"/>
      <c r="F1825" s="8"/>
      <c r="G1825" s="2"/>
      <c r="H1825" s="8"/>
      <c r="J1825" s="8"/>
      <c r="K1825" s="2"/>
    </row>
    <row r="1826" spans="4:11" x14ac:dyDescent="0.25">
      <c r="D1826" s="7"/>
      <c r="E1826" s="2"/>
      <c r="F1826" s="8"/>
      <c r="G1826" s="2"/>
      <c r="H1826" s="8"/>
      <c r="J1826" s="8"/>
      <c r="K1826" s="2"/>
    </row>
    <row r="1827" spans="4:11" x14ac:dyDescent="0.25">
      <c r="D1827" s="7"/>
      <c r="E1827" s="2"/>
      <c r="F1827" s="8"/>
      <c r="G1827" s="2"/>
      <c r="H1827" s="8"/>
      <c r="J1827" s="8"/>
      <c r="K1827" s="2"/>
    </row>
    <row r="1828" spans="4:11" x14ac:dyDescent="0.25">
      <c r="D1828" s="7"/>
      <c r="E1828" s="2"/>
      <c r="F1828" s="8"/>
      <c r="G1828" s="2"/>
      <c r="H1828" s="8"/>
      <c r="J1828" s="8"/>
      <c r="K1828" s="2"/>
    </row>
    <row r="1829" spans="4:11" x14ac:dyDescent="0.25">
      <c r="D1829" s="7"/>
      <c r="E1829" s="2"/>
      <c r="F1829" s="8"/>
      <c r="G1829" s="2"/>
      <c r="H1829" s="8"/>
      <c r="J1829" s="8"/>
      <c r="K1829" s="2"/>
    </row>
    <row r="1830" spans="4:11" x14ac:dyDescent="0.25">
      <c r="D1830" s="7"/>
      <c r="E1830" s="2"/>
      <c r="F1830" s="8"/>
      <c r="G1830" s="2"/>
      <c r="H1830" s="8"/>
      <c r="J1830" s="8"/>
      <c r="K1830" s="2"/>
    </row>
    <row r="1831" spans="4:11" x14ac:dyDescent="0.25">
      <c r="D1831" s="7"/>
      <c r="E1831" s="2"/>
      <c r="F1831" s="8"/>
      <c r="G1831" s="2"/>
      <c r="H1831" s="8"/>
      <c r="J1831" s="8"/>
      <c r="K1831" s="2"/>
    </row>
    <row r="1832" spans="4:11" x14ac:dyDescent="0.25">
      <c r="D1832" s="7"/>
      <c r="E1832" s="2"/>
      <c r="F1832" s="8"/>
      <c r="G1832" s="2"/>
      <c r="H1832" s="8"/>
      <c r="J1832" s="8"/>
      <c r="K1832" s="2"/>
    </row>
    <row r="1833" spans="4:11" x14ac:dyDescent="0.25">
      <c r="D1833" s="7"/>
      <c r="E1833" s="2"/>
      <c r="F1833" s="8"/>
      <c r="G1833" s="2"/>
      <c r="H1833" s="8"/>
      <c r="J1833" s="8"/>
      <c r="K1833" s="2"/>
    </row>
    <row r="1834" spans="4:11" x14ac:dyDescent="0.25">
      <c r="D1834" s="7"/>
      <c r="E1834" s="2"/>
      <c r="F1834" s="8"/>
      <c r="G1834" s="2"/>
      <c r="H1834" s="8"/>
      <c r="J1834" s="8"/>
      <c r="K1834" s="2"/>
    </row>
    <row r="1835" spans="4:11" x14ac:dyDescent="0.25">
      <c r="D1835" s="7"/>
      <c r="E1835" s="2"/>
      <c r="F1835" s="8"/>
      <c r="G1835" s="2"/>
      <c r="H1835" s="8"/>
      <c r="J1835" s="8"/>
      <c r="K1835" s="2"/>
    </row>
    <row r="1836" spans="4:11" x14ac:dyDescent="0.25">
      <c r="D1836" s="7"/>
      <c r="E1836" s="2"/>
      <c r="F1836" s="8"/>
      <c r="G1836" s="2"/>
      <c r="H1836" s="8"/>
      <c r="J1836" s="8"/>
      <c r="K1836" s="2"/>
    </row>
    <row r="1837" spans="4:11" x14ac:dyDescent="0.25">
      <c r="D1837" s="7"/>
      <c r="E1837" s="2"/>
      <c r="F1837" s="8"/>
      <c r="G1837" s="2"/>
      <c r="H1837" s="8"/>
      <c r="J1837" s="8"/>
      <c r="K1837" s="2"/>
    </row>
    <row r="1838" spans="4:11" x14ac:dyDescent="0.25">
      <c r="D1838" s="7"/>
      <c r="E1838" s="2"/>
      <c r="F1838" s="8"/>
      <c r="G1838" s="2"/>
      <c r="H1838" s="8"/>
      <c r="J1838" s="8"/>
      <c r="K1838" s="2"/>
    </row>
    <row r="1839" spans="4:11" x14ac:dyDescent="0.25">
      <c r="D1839" s="7"/>
      <c r="E1839" s="2"/>
      <c r="F1839" s="8"/>
      <c r="G1839" s="2"/>
      <c r="H1839" s="8"/>
      <c r="J1839" s="8"/>
      <c r="K1839" s="2"/>
    </row>
    <row r="1840" spans="4:11" x14ac:dyDescent="0.25">
      <c r="D1840" s="7"/>
      <c r="E1840" s="2"/>
      <c r="F1840" s="8"/>
      <c r="G1840" s="2"/>
      <c r="H1840" s="8"/>
      <c r="J1840" s="8"/>
      <c r="K1840" s="2"/>
    </row>
    <row r="1841" spans="1:11" x14ac:dyDescent="0.25">
      <c r="D1841" s="7"/>
      <c r="E1841" s="2"/>
      <c r="F1841" s="8"/>
      <c r="G1841" s="2"/>
      <c r="H1841" s="8"/>
      <c r="J1841" s="8"/>
      <c r="K1841" s="2"/>
    </row>
    <row r="1842" spans="1:11" x14ac:dyDescent="0.25">
      <c r="D1842" s="7"/>
      <c r="E1842" s="2"/>
      <c r="F1842" s="8"/>
      <c r="G1842" s="2"/>
      <c r="H1842" s="8"/>
      <c r="J1842" s="8"/>
      <c r="K1842" s="2"/>
    </row>
    <row r="1843" spans="1:11" x14ac:dyDescent="0.25">
      <c r="D1843" s="7"/>
      <c r="E1843" s="2"/>
      <c r="F1843" s="8"/>
      <c r="G1843" s="2"/>
      <c r="H1843" s="8"/>
      <c r="J1843" s="8"/>
      <c r="K1843" s="2"/>
    </row>
    <row r="1844" spans="1:11" x14ac:dyDescent="0.25">
      <c r="D1844" s="7"/>
      <c r="E1844" s="2"/>
      <c r="F1844" s="8"/>
      <c r="G1844" s="2"/>
      <c r="H1844" s="8"/>
      <c r="J1844" s="8"/>
      <c r="K1844" s="2"/>
    </row>
    <row r="1845" spans="1:11" x14ac:dyDescent="0.25">
      <c r="D1845" s="7"/>
      <c r="E1845" s="2"/>
      <c r="F1845" s="8"/>
      <c r="G1845" s="2"/>
      <c r="H1845" s="8"/>
      <c r="J1845" s="8"/>
      <c r="K1845" s="2"/>
    </row>
    <row r="1846" spans="1:11" x14ac:dyDescent="0.25">
      <c r="D1846" s="7"/>
      <c r="E1846" s="2"/>
      <c r="F1846" s="8"/>
      <c r="G1846" s="2"/>
      <c r="H1846" s="8"/>
      <c r="J1846" s="8"/>
      <c r="K1846" s="2"/>
    </row>
    <row r="1847" spans="1:11" x14ac:dyDescent="0.25">
      <c r="A1847" s="86">
        <v>35</v>
      </c>
      <c r="B1847" s="86"/>
      <c r="C1847" s="86"/>
      <c r="D1847" s="86"/>
      <c r="E1847" s="86"/>
      <c r="F1847" s="86"/>
      <c r="G1847" s="86"/>
      <c r="H1847" s="86"/>
      <c r="I1847" s="86"/>
      <c r="J1847" s="86"/>
      <c r="K1847" s="86"/>
    </row>
    <row r="1848" spans="1:11" x14ac:dyDescent="0.25">
      <c r="A1848" s="86" t="s">
        <v>0</v>
      </c>
      <c r="B1848" s="86"/>
      <c r="C1848" s="86"/>
      <c r="D1848" s="86"/>
      <c r="E1848" s="86"/>
      <c r="F1848" s="86"/>
      <c r="G1848" s="86"/>
      <c r="H1848" s="86"/>
      <c r="I1848" s="86"/>
      <c r="J1848" s="86"/>
      <c r="K1848" s="86"/>
    </row>
    <row r="1850" spans="1:11" x14ac:dyDescent="0.25">
      <c r="A1850" s="86" t="s">
        <v>621</v>
      </c>
      <c r="B1850" s="86"/>
      <c r="C1850" s="86"/>
      <c r="D1850" s="86"/>
      <c r="E1850" s="86"/>
      <c r="F1850" s="86"/>
      <c r="G1850" s="86"/>
      <c r="H1850" s="86"/>
      <c r="I1850" s="86"/>
      <c r="J1850" s="86"/>
      <c r="K1850" s="86"/>
    </row>
    <row r="1852" spans="1:11" x14ac:dyDescent="0.25">
      <c r="A1852" s="86" t="s">
        <v>114</v>
      </c>
      <c r="B1852" s="86"/>
      <c r="C1852" s="86"/>
      <c r="D1852" s="86"/>
      <c r="E1852" s="86"/>
      <c r="F1852" s="86"/>
      <c r="G1852" s="86"/>
      <c r="H1852" s="86"/>
      <c r="I1852" s="86"/>
      <c r="J1852" s="86"/>
      <c r="K1852" s="86"/>
    </row>
    <row r="1854" spans="1:11" x14ac:dyDescent="0.25">
      <c r="A1854" s="86" t="s">
        <v>115</v>
      </c>
      <c r="B1854" s="86"/>
      <c r="C1854" s="86"/>
      <c r="D1854" s="86"/>
      <c r="E1854" s="86"/>
      <c r="F1854" s="86"/>
      <c r="G1854" s="86"/>
      <c r="H1854" s="86"/>
      <c r="I1854" s="86"/>
      <c r="J1854" s="86"/>
      <c r="K1854" s="86"/>
    </row>
    <row r="1855" spans="1:11" hidden="1" x14ac:dyDescent="0.25"/>
    <row r="1857" spans="1:11" x14ac:dyDescent="0.25">
      <c r="E1857" s="33">
        <v>2019</v>
      </c>
      <c r="G1857" s="33">
        <v>2020</v>
      </c>
      <c r="H1857" s="33"/>
      <c r="I1857" s="5">
        <v>2020</v>
      </c>
      <c r="K1857" s="33">
        <v>2021</v>
      </c>
    </row>
    <row r="1858" spans="1:11" x14ac:dyDescent="0.25">
      <c r="E1858" s="33" t="s">
        <v>86</v>
      </c>
      <c r="G1858" s="33" t="s">
        <v>5</v>
      </c>
      <c r="H1858" s="33"/>
      <c r="I1858" s="6" t="s">
        <v>4</v>
      </c>
      <c r="J1858" s="86" t="s">
        <v>5</v>
      </c>
      <c r="K1858" s="86"/>
    </row>
    <row r="1861" spans="1:11" x14ac:dyDescent="0.25">
      <c r="A1861" s="1" t="s">
        <v>6</v>
      </c>
    </row>
    <row r="1862" spans="1:11" x14ac:dyDescent="0.25">
      <c r="B1862" s="1" t="s">
        <v>416</v>
      </c>
      <c r="D1862" s="7" t="s">
        <v>9</v>
      </c>
      <c r="E1862" s="2">
        <v>37201</v>
      </c>
      <c r="F1862" s="8" t="s">
        <v>9</v>
      </c>
      <c r="G1862" s="2">
        <v>32000</v>
      </c>
      <c r="H1862" s="8" t="s">
        <v>9</v>
      </c>
      <c r="J1862" s="8" t="s">
        <v>9</v>
      </c>
      <c r="K1862" s="2"/>
    </row>
    <row r="1863" spans="1:11" x14ac:dyDescent="0.25">
      <c r="B1863" s="1" t="s">
        <v>70</v>
      </c>
      <c r="E1863" s="4">
        <v>96</v>
      </c>
      <c r="G1863" s="4">
        <v>80</v>
      </c>
      <c r="I1863" s="4"/>
      <c r="K1863" s="4"/>
    </row>
    <row r="1864" spans="1:11" x14ac:dyDescent="0.25">
      <c r="E1864" s="2"/>
      <c r="G1864" s="2"/>
      <c r="K1864" s="2"/>
    </row>
    <row r="1865" spans="1:11" x14ac:dyDescent="0.25">
      <c r="B1865" s="1" t="s">
        <v>85</v>
      </c>
      <c r="E1865" s="4">
        <f>SUM(E1862:E1864)</f>
        <v>37297</v>
      </c>
      <c r="G1865" s="4">
        <f>SUM(G1862:G1864)</f>
        <v>32080</v>
      </c>
      <c r="I1865" s="4">
        <f>SUM(I1862:I1864)</f>
        <v>0</v>
      </c>
      <c r="K1865" s="4">
        <f>SUM(K1862:K1864)</f>
        <v>0</v>
      </c>
    </row>
    <row r="1866" spans="1:11" x14ac:dyDescent="0.25">
      <c r="E1866" s="2"/>
      <c r="G1866" s="2"/>
      <c r="K1866" s="2"/>
    </row>
    <row r="1867" spans="1:11" x14ac:dyDescent="0.25">
      <c r="A1867" s="1" t="s">
        <v>88</v>
      </c>
      <c r="E1867" s="2"/>
      <c r="G1867" s="2"/>
      <c r="K1867" s="2"/>
    </row>
    <row r="1868" spans="1:11" x14ac:dyDescent="0.25">
      <c r="B1868" s="1" t="s">
        <v>625</v>
      </c>
      <c r="E1868" s="2">
        <v>17325</v>
      </c>
      <c r="G1868" s="2">
        <v>20000</v>
      </c>
      <c r="K1868" s="2"/>
    </row>
    <row r="1869" spans="1:11" x14ac:dyDescent="0.25">
      <c r="B1869" s="1" t="s">
        <v>94</v>
      </c>
      <c r="E1869" s="10">
        <v>11822</v>
      </c>
      <c r="G1869" s="10">
        <v>10000</v>
      </c>
      <c r="I1869" s="10"/>
      <c r="K1869" s="10"/>
    </row>
    <row r="1870" spans="1:11" x14ac:dyDescent="0.25">
      <c r="I1870" s="1"/>
    </row>
    <row r="1871" spans="1:11" x14ac:dyDescent="0.25">
      <c r="E1871" s="2"/>
      <c r="G1871" s="2"/>
      <c r="K1871" s="2"/>
    </row>
    <row r="1872" spans="1:11" x14ac:dyDescent="0.25">
      <c r="B1872" s="1" t="s">
        <v>95</v>
      </c>
      <c r="E1872" s="4">
        <f>SUM(E1868:E1871)</f>
        <v>29147</v>
      </c>
      <c r="G1872" s="4">
        <f>SUM(G1868:G1871)</f>
        <v>30000</v>
      </c>
      <c r="I1872" s="4">
        <f>SUM(I1868:I1871)</f>
        <v>0</v>
      </c>
      <c r="K1872" s="4">
        <f>SUM(K1868:K1871)</f>
        <v>0</v>
      </c>
    </row>
    <row r="1873" spans="1:11" x14ac:dyDescent="0.25">
      <c r="E1873" s="2"/>
      <c r="G1873" s="2"/>
      <c r="K1873" s="2"/>
    </row>
    <row r="1874" spans="1:11" x14ac:dyDescent="0.25">
      <c r="B1874" s="1" t="s">
        <v>96</v>
      </c>
      <c r="E1874" s="2"/>
      <c r="G1874" s="2"/>
      <c r="K1874" s="2"/>
    </row>
    <row r="1875" spans="1:11" x14ac:dyDescent="0.25">
      <c r="C1875" s="1" t="s">
        <v>97</v>
      </c>
      <c r="E1875" s="2">
        <f>SUM(E1865-E1872)</f>
        <v>8150</v>
      </c>
      <c r="G1875" s="2">
        <f>SUM(G1865-G1872)</f>
        <v>2080</v>
      </c>
      <c r="I1875" s="2">
        <f>SUM(I1865-I1872)</f>
        <v>0</v>
      </c>
      <c r="K1875" s="2">
        <f>SUM(K1865-K1872)</f>
        <v>0</v>
      </c>
    </row>
    <row r="1876" spans="1:11" x14ac:dyDescent="0.25">
      <c r="E1876" s="2"/>
      <c r="G1876" s="2"/>
      <c r="K1876" s="2"/>
    </row>
    <row r="1877" spans="1:11" x14ac:dyDescent="0.25">
      <c r="A1877" s="1" t="s">
        <v>111</v>
      </c>
      <c r="E1877" s="4">
        <v>34880</v>
      </c>
      <c r="G1877" s="4">
        <v>45960</v>
      </c>
      <c r="I1877" s="4">
        <f>E1879</f>
        <v>43030</v>
      </c>
      <c r="K1877" s="4">
        <f>I1879</f>
        <v>43030</v>
      </c>
    </row>
    <row r="1878" spans="1:11" x14ac:dyDescent="0.25">
      <c r="E1878" s="2"/>
      <c r="G1878" s="2"/>
      <c r="K1878" s="2"/>
    </row>
    <row r="1879" spans="1:11" ht="15.6" thickBot="1" x14ac:dyDescent="0.3">
      <c r="A1879" s="1" t="s">
        <v>112</v>
      </c>
      <c r="D1879" s="7" t="s">
        <v>9</v>
      </c>
      <c r="E1879" s="3">
        <f>SUM(E1875:E1877)</f>
        <v>43030</v>
      </c>
      <c r="F1879" s="8" t="s">
        <v>9</v>
      </c>
      <c r="G1879" s="3">
        <f>SUM(G1875:G1877)</f>
        <v>48040</v>
      </c>
      <c r="H1879" s="8" t="s">
        <v>9</v>
      </c>
      <c r="I1879" s="3">
        <f>SUM(I1875:I1877)</f>
        <v>43030</v>
      </c>
      <c r="J1879" s="8" t="s">
        <v>9</v>
      </c>
      <c r="K1879" s="3">
        <f>SUM(K1875:K1877)</f>
        <v>43030</v>
      </c>
    </row>
    <row r="1880" spans="1:11" ht="15.6" thickTop="1" x14ac:dyDescent="0.25">
      <c r="D1880" s="7"/>
      <c r="E1880" s="2"/>
      <c r="F1880" s="8"/>
      <c r="G1880" s="2"/>
      <c r="H1880" s="8"/>
      <c r="J1880" s="8"/>
      <c r="K1880" s="2"/>
    </row>
    <row r="1881" spans="1:11" x14ac:dyDescent="0.25">
      <c r="D1881" s="7"/>
      <c r="E1881" s="2"/>
      <c r="F1881" s="8"/>
      <c r="G1881" s="2"/>
      <c r="H1881" s="8"/>
      <c r="J1881" s="8"/>
      <c r="K1881" s="2"/>
    </row>
    <row r="1882" spans="1:11" x14ac:dyDescent="0.25">
      <c r="D1882" s="7"/>
      <c r="E1882" s="2"/>
      <c r="F1882" s="8"/>
      <c r="G1882" s="2"/>
      <c r="H1882" s="8"/>
      <c r="J1882" s="8"/>
      <c r="K1882" s="2"/>
    </row>
    <row r="1883" spans="1:11" x14ac:dyDescent="0.25">
      <c r="D1883" s="7"/>
      <c r="E1883" s="2"/>
      <c r="F1883" s="8"/>
      <c r="G1883" s="2"/>
      <c r="H1883" s="8"/>
      <c r="J1883" s="8"/>
      <c r="K1883" s="2"/>
    </row>
    <row r="1884" spans="1:11" x14ac:dyDescent="0.25">
      <c r="D1884" s="7"/>
      <c r="E1884" s="2"/>
      <c r="F1884" s="8"/>
      <c r="G1884" s="2"/>
      <c r="H1884" s="8"/>
      <c r="J1884" s="8"/>
      <c r="K1884" s="2"/>
    </row>
    <row r="1885" spans="1:11" x14ac:dyDescent="0.25">
      <c r="D1885" s="7"/>
      <c r="E1885" s="2"/>
      <c r="F1885" s="8"/>
      <c r="G1885" s="2"/>
      <c r="H1885" s="8"/>
      <c r="J1885" s="8"/>
      <c r="K1885" s="2"/>
    </row>
    <row r="1886" spans="1:11" x14ac:dyDescent="0.25">
      <c r="D1886" s="7"/>
      <c r="E1886" s="2"/>
      <c r="F1886" s="8"/>
      <c r="G1886" s="2"/>
      <c r="H1886" s="8"/>
      <c r="J1886" s="8"/>
      <c r="K1886" s="2"/>
    </row>
    <row r="1887" spans="1:11" x14ac:dyDescent="0.25">
      <c r="D1887" s="7"/>
      <c r="E1887" s="2"/>
      <c r="F1887" s="8"/>
      <c r="G1887" s="2"/>
      <c r="H1887" s="8"/>
      <c r="J1887" s="8"/>
      <c r="K1887" s="2"/>
    </row>
    <row r="1888" spans="1:11" x14ac:dyDescent="0.25">
      <c r="D1888" s="7"/>
      <c r="E1888" s="2"/>
      <c r="F1888" s="8"/>
      <c r="G1888" s="2"/>
      <c r="H1888" s="8"/>
      <c r="J1888" s="8"/>
      <c r="K1888" s="2"/>
    </row>
    <row r="1889" spans="1:11" x14ac:dyDescent="0.25">
      <c r="D1889" s="7"/>
      <c r="E1889" s="2"/>
      <c r="F1889" s="8"/>
      <c r="G1889" s="2"/>
      <c r="H1889" s="8"/>
      <c r="J1889" s="8"/>
      <c r="K1889" s="2"/>
    </row>
    <row r="1890" spans="1:11" x14ac:dyDescent="0.25">
      <c r="D1890" s="7"/>
      <c r="E1890" s="2"/>
      <c r="F1890" s="8"/>
      <c r="G1890" s="2"/>
      <c r="H1890" s="8"/>
      <c r="J1890" s="8"/>
      <c r="K1890" s="2"/>
    </row>
    <row r="1891" spans="1:11" x14ac:dyDescent="0.25">
      <c r="D1891" s="7"/>
      <c r="E1891" s="2"/>
      <c r="F1891" s="8"/>
      <c r="G1891" s="2"/>
      <c r="H1891" s="8"/>
      <c r="J1891" s="8"/>
      <c r="K1891" s="2"/>
    </row>
    <row r="1892" spans="1:11" x14ac:dyDescent="0.25">
      <c r="D1892" s="7"/>
      <c r="E1892" s="2"/>
      <c r="F1892" s="8"/>
      <c r="G1892" s="2"/>
      <c r="H1892" s="8"/>
      <c r="J1892" s="8"/>
      <c r="K1892" s="2"/>
    </row>
    <row r="1893" spans="1:11" x14ac:dyDescent="0.25">
      <c r="D1893" s="7"/>
      <c r="E1893" s="2"/>
      <c r="F1893" s="8"/>
      <c r="G1893" s="2"/>
      <c r="H1893" s="8"/>
      <c r="J1893" s="8"/>
      <c r="K1893" s="2"/>
    </row>
    <row r="1894" spans="1:11" x14ac:dyDescent="0.25">
      <c r="D1894" s="7"/>
      <c r="E1894" s="2"/>
      <c r="F1894" s="8"/>
      <c r="G1894" s="2"/>
      <c r="H1894" s="8"/>
      <c r="J1894" s="8"/>
      <c r="K1894" s="2"/>
    </row>
    <row r="1895" spans="1:11" x14ac:dyDescent="0.25">
      <c r="D1895" s="7"/>
      <c r="E1895" s="2"/>
      <c r="F1895" s="8"/>
      <c r="G1895" s="2"/>
      <c r="H1895" s="8"/>
      <c r="J1895" s="8"/>
      <c r="K1895" s="2"/>
    </row>
    <row r="1896" spans="1:11" x14ac:dyDescent="0.25">
      <c r="D1896" s="7"/>
      <c r="E1896" s="2"/>
      <c r="F1896" s="8"/>
      <c r="G1896" s="2"/>
      <c r="H1896" s="8"/>
      <c r="J1896" s="8"/>
      <c r="K1896" s="2"/>
    </row>
    <row r="1897" spans="1:11" x14ac:dyDescent="0.25">
      <c r="D1897" s="7"/>
      <c r="E1897" s="2"/>
      <c r="F1897" s="8"/>
      <c r="G1897" s="2"/>
      <c r="H1897" s="8"/>
      <c r="J1897" s="8"/>
      <c r="K1897" s="2"/>
    </row>
    <row r="1898" spans="1:11" x14ac:dyDescent="0.25">
      <c r="D1898" s="7"/>
      <c r="E1898" s="2"/>
      <c r="F1898" s="8"/>
      <c r="G1898" s="2"/>
      <c r="H1898" s="8"/>
      <c r="J1898" s="8"/>
      <c r="K1898" s="2"/>
    </row>
    <row r="1899" spans="1:11" x14ac:dyDescent="0.25">
      <c r="D1899" s="7"/>
      <c r="E1899" s="2"/>
      <c r="F1899" s="8"/>
      <c r="G1899" s="2"/>
      <c r="H1899" s="8"/>
      <c r="J1899" s="8"/>
      <c r="K1899" s="2"/>
    </row>
    <row r="1900" spans="1:11" x14ac:dyDescent="0.25">
      <c r="D1900" s="7"/>
      <c r="E1900" s="2"/>
      <c r="F1900" s="8"/>
      <c r="G1900" s="2"/>
      <c r="H1900" s="8"/>
      <c r="J1900" s="8"/>
      <c r="K1900" s="2"/>
    </row>
    <row r="1901" spans="1:11" x14ac:dyDescent="0.25">
      <c r="D1901" s="7"/>
      <c r="E1901" s="2"/>
      <c r="F1901" s="8"/>
      <c r="G1901" s="2"/>
      <c r="H1901" s="8"/>
      <c r="J1901" s="8"/>
      <c r="K1901" s="2"/>
    </row>
    <row r="1902" spans="1:11" x14ac:dyDescent="0.25">
      <c r="D1902" s="7"/>
      <c r="E1902" s="2"/>
      <c r="F1902" s="8"/>
      <c r="G1902" s="2"/>
      <c r="H1902" s="8"/>
      <c r="J1902" s="8"/>
      <c r="K1902" s="2"/>
    </row>
    <row r="1903" spans="1:11" x14ac:dyDescent="0.25">
      <c r="D1903" s="7"/>
      <c r="E1903" s="2"/>
      <c r="F1903" s="8"/>
      <c r="G1903" s="2"/>
      <c r="H1903" s="8"/>
      <c r="J1903" s="8"/>
      <c r="K1903" s="2"/>
    </row>
    <row r="1904" spans="1:11" x14ac:dyDescent="0.25">
      <c r="A1904" s="86">
        <v>36</v>
      </c>
      <c r="B1904" s="86"/>
      <c r="C1904" s="86"/>
      <c r="D1904" s="86"/>
      <c r="E1904" s="86"/>
      <c r="F1904" s="86"/>
      <c r="G1904" s="86"/>
      <c r="H1904" s="86"/>
      <c r="I1904" s="86"/>
      <c r="J1904" s="86"/>
      <c r="K1904" s="86"/>
    </row>
    <row r="1905" spans="1:11" x14ac:dyDescent="0.25">
      <c r="A1905" s="86" t="s">
        <v>0</v>
      </c>
      <c r="B1905" s="86"/>
      <c r="C1905" s="86"/>
      <c r="D1905" s="86"/>
      <c r="E1905" s="86"/>
      <c r="F1905" s="86"/>
      <c r="G1905" s="86"/>
      <c r="H1905" s="86"/>
      <c r="I1905" s="86"/>
      <c r="J1905" s="86"/>
      <c r="K1905" s="86"/>
    </row>
    <row r="1907" spans="1:11" x14ac:dyDescent="0.25">
      <c r="A1907" s="86" t="s">
        <v>630</v>
      </c>
      <c r="B1907" s="86"/>
      <c r="C1907" s="86"/>
      <c r="D1907" s="86"/>
      <c r="E1907" s="86"/>
      <c r="F1907" s="86"/>
      <c r="G1907" s="86"/>
      <c r="H1907" s="86"/>
      <c r="I1907" s="86"/>
      <c r="J1907" s="86"/>
      <c r="K1907" s="86"/>
    </row>
    <row r="1909" spans="1:11" ht="15" customHeight="1" x14ac:dyDescent="0.25">
      <c r="A1909" s="86" t="s">
        <v>274</v>
      </c>
      <c r="B1909" s="86"/>
      <c r="C1909" s="86"/>
      <c r="D1909" s="86"/>
      <c r="E1909" s="86"/>
      <c r="F1909" s="86"/>
      <c r="G1909" s="86"/>
      <c r="H1909" s="86"/>
      <c r="I1909" s="86"/>
      <c r="J1909" s="86"/>
      <c r="K1909" s="86"/>
    </row>
    <row r="1910" spans="1:11" ht="15" customHeight="1" x14ac:dyDescent="0.25"/>
    <row r="1911" spans="1:11" ht="15" customHeight="1" x14ac:dyDescent="0.25">
      <c r="A1911" s="86" t="s">
        <v>114</v>
      </c>
      <c r="B1911" s="86"/>
      <c r="C1911" s="86"/>
      <c r="D1911" s="86"/>
      <c r="E1911" s="86"/>
      <c r="F1911" s="86"/>
      <c r="G1911" s="86"/>
      <c r="H1911" s="86"/>
      <c r="I1911" s="86"/>
      <c r="J1911" s="86"/>
      <c r="K1911" s="86"/>
    </row>
    <row r="1912" spans="1:11" ht="15" customHeight="1" x14ac:dyDescent="0.25"/>
    <row r="1913" spans="1:11" ht="15" customHeight="1" x14ac:dyDescent="0.25">
      <c r="A1913" s="86" t="s">
        <v>115</v>
      </c>
      <c r="B1913" s="86"/>
      <c r="C1913" s="86"/>
      <c r="D1913" s="86"/>
      <c r="E1913" s="86"/>
      <c r="F1913" s="86"/>
      <c r="G1913" s="86"/>
      <c r="H1913" s="86"/>
      <c r="I1913" s="86"/>
      <c r="J1913" s="86"/>
      <c r="K1913" s="86"/>
    </row>
    <row r="1914" spans="1:11" ht="15" customHeight="1" x14ac:dyDescent="0.25"/>
    <row r="1915" spans="1:11" ht="15" customHeight="1" x14ac:dyDescent="0.25"/>
    <row r="1916" spans="1:11" x14ac:dyDescent="0.25">
      <c r="E1916" s="33">
        <v>2019</v>
      </c>
      <c r="G1916" s="33">
        <v>2020</v>
      </c>
      <c r="H1916" s="33"/>
      <c r="I1916" s="5">
        <v>2020</v>
      </c>
      <c r="K1916" s="33">
        <v>2021</v>
      </c>
    </row>
    <row r="1917" spans="1:11" x14ac:dyDescent="0.25">
      <c r="E1917" s="33" t="s">
        <v>86</v>
      </c>
      <c r="G1917" s="33" t="s">
        <v>5</v>
      </c>
      <c r="H1917" s="33"/>
      <c r="I1917" s="6" t="s">
        <v>4</v>
      </c>
      <c r="J1917" s="86" t="s">
        <v>5</v>
      </c>
      <c r="K1917" s="86"/>
    </row>
    <row r="1920" spans="1:11" x14ac:dyDescent="0.25">
      <c r="A1920" s="1" t="s">
        <v>6</v>
      </c>
    </row>
    <row r="1921" spans="1:11" x14ac:dyDescent="0.25">
      <c r="B1921" s="1" t="s">
        <v>121</v>
      </c>
      <c r="D1921" s="7" t="s">
        <v>9</v>
      </c>
      <c r="E1921" s="8">
        <v>48032</v>
      </c>
      <c r="F1921" s="7" t="s">
        <v>9</v>
      </c>
      <c r="G1921" s="8">
        <v>55000</v>
      </c>
      <c r="H1921" s="7" t="s">
        <v>9</v>
      </c>
      <c r="I1921" s="8"/>
      <c r="J1921" s="7" t="s">
        <v>9</v>
      </c>
      <c r="K1921" s="8"/>
    </row>
    <row r="1922" spans="1:11" x14ac:dyDescent="0.25">
      <c r="B1922" s="1" t="s">
        <v>70</v>
      </c>
      <c r="E1922" s="28">
        <v>473</v>
      </c>
      <c r="G1922" s="4">
        <v>400</v>
      </c>
      <c r="I1922" s="4"/>
      <c r="K1922" s="4"/>
    </row>
    <row r="1923" spans="1:11" x14ac:dyDescent="0.25">
      <c r="E1923" s="8"/>
      <c r="G1923" s="2"/>
      <c r="K1923" s="2"/>
    </row>
    <row r="1924" spans="1:11" x14ac:dyDescent="0.25">
      <c r="B1924" s="1" t="s">
        <v>85</v>
      </c>
      <c r="E1924" s="28">
        <f>SUM(E1921:E1922)</f>
        <v>48505</v>
      </c>
      <c r="G1924" s="4">
        <f>SUM(G1921:G1922)</f>
        <v>55400</v>
      </c>
      <c r="I1924" s="4">
        <f>SUM(I1921:I1922)</f>
        <v>0</v>
      </c>
      <c r="K1924" s="4">
        <f>SUM(K1921:K1922)</f>
        <v>0</v>
      </c>
    </row>
    <row r="1925" spans="1:11" x14ac:dyDescent="0.25">
      <c r="E1925" s="2"/>
      <c r="G1925" s="2"/>
      <c r="K1925" s="2"/>
    </row>
    <row r="1926" spans="1:11" x14ac:dyDescent="0.25">
      <c r="A1926" s="1" t="s">
        <v>88</v>
      </c>
      <c r="E1926" s="2"/>
      <c r="G1926" s="2"/>
      <c r="K1926" s="2"/>
    </row>
    <row r="1927" spans="1:11" x14ac:dyDescent="0.25">
      <c r="B1927" s="1" t="s">
        <v>207</v>
      </c>
      <c r="E1927" s="2">
        <v>5453</v>
      </c>
      <c r="G1927" s="2">
        <v>8000</v>
      </c>
      <c r="K1927" s="2"/>
    </row>
    <row r="1928" spans="1:11" x14ac:dyDescent="0.25">
      <c r="B1928" s="1" t="s">
        <v>384</v>
      </c>
      <c r="E1928" s="2">
        <v>23460</v>
      </c>
      <c r="G1928" s="2">
        <v>24120</v>
      </c>
      <c r="K1928" s="2"/>
    </row>
    <row r="1929" spans="1:11" x14ac:dyDescent="0.25">
      <c r="B1929" s="1" t="s">
        <v>94</v>
      </c>
      <c r="E1929" s="10">
        <v>29964</v>
      </c>
      <c r="G1929" s="10">
        <v>40000</v>
      </c>
      <c r="I1929" s="10"/>
      <c r="K1929" s="10"/>
    </row>
    <row r="1930" spans="1:11" x14ac:dyDescent="0.25">
      <c r="E1930" s="2"/>
      <c r="G1930" s="2"/>
      <c r="K1930" s="2"/>
    </row>
    <row r="1931" spans="1:11" x14ac:dyDescent="0.25">
      <c r="B1931" s="1" t="s">
        <v>95</v>
      </c>
      <c r="E1931" s="4">
        <f>SUM(E1927:E1929)</f>
        <v>58877</v>
      </c>
      <c r="G1931" s="4">
        <f>SUM(G1927:G1929)</f>
        <v>72120</v>
      </c>
      <c r="I1931" s="4">
        <f>SUM(I1927:I1929)</f>
        <v>0</v>
      </c>
      <c r="K1931" s="4">
        <f>SUM(K1927:K1929)</f>
        <v>0</v>
      </c>
    </row>
    <row r="1932" spans="1:11" x14ac:dyDescent="0.25">
      <c r="E1932" s="2"/>
      <c r="G1932" s="2"/>
      <c r="K1932" s="2"/>
    </row>
    <row r="1933" spans="1:11" x14ac:dyDescent="0.25">
      <c r="B1933" s="1" t="s">
        <v>96</v>
      </c>
      <c r="E1933" s="2"/>
      <c r="G1933" s="2"/>
      <c r="K1933" s="2"/>
    </row>
    <row r="1934" spans="1:11" x14ac:dyDescent="0.25">
      <c r="C1934" s="1" t="s">
        <v>97</v>
      </c>
      <c r="E1934" s="2">
        <f>SUM(E1924-E1931)</f>
        <v>-10372</v>
      </c>
      <c r="G1934" s="2">
        <f>G1924-G1931</f>
        <v>-16720</v>
      </c>
      <c r="I1934" s="2">
        <f>SUM(I1924-I1931)</f>
        <v>0</v>
      </c>
      <c r="K1934" s="2">
        <f>SUM(K1924-K1931)</f>
        <v>0</v>
      </c>
    </row>
    <row r="1935" spans="1:11" x14ac:dyDescent="0.25">
      <c r="E1935" s="2"/>
      <c r="G1935" s="2"/>
      <c r="K1935" s="2"/>
    </row>
    <row r="1936" spans="1:11" x14ac:dyDescent="0.25">
      <c r="A1936" s="1" t="s">
        <v>639</v>
      </c>
      <c r="E1936" s="4">
        <v>186540</v>
      </c>
      <c r="G1936" s="4">
        <v>197685</v>
      </c>
      <c r="I1936" s="4">
        <f>E1938</f>
        <v>176168</v>
      </c>
      <c r="K1936" s="4">
        <f>I1938</f>
        <v>176168</v>
      </c>
    </row>
    <row r="1937" spans="1:11" x14ac:dyDescent="0.25">
      <c r="E1937" s="2"/>
      <c r="G1937" s="2"/>
      <c r="K1937" s="2"/>
    </row>
    <row r="1938" spans="1:11" ht="15.6" thickBot="1" x14ac:dyDescent="0.3">
      <c r="A1938" s="1" t="s">
        <v>112</v>
      </c>
      <c r="D1938" s="7" t="s">
        <v>9</v>
      </c>
      <c r="E1938" s="3">
        <f>SUM(E1934:E1936)</f>
        <v>176168</v>
      </c>
      <c r="F1938" s="8" t="s">
        <v>9</v>
      </c>
      <c r="G1938" s="3">
        <f>G1934+G1936</f>
        <v>180965</v>
      </c>
      <c r="H1938" s="8" t="s">
        <v>9</v>
      </c>
      <c r="I1938" s="3">
        <f>I1934+I1936</f>
        <v>176168</v>
      </c>
      <c r="J1938" s="8" t="s">
        <v>9</v>
      </c>
      <c r="K1938" s="3">
        <f>K1934+K1936</f>
        <v>176168</v>
      </c>
    </row>
    <row r="1939" spans="1:11" ht="15.6" thickTop="1" x14ac:dyDescent="0.25">
      <c r="D1939" s="7"/>
      <c r="E1939" s="2"/>
      <c r="F1939" s="8"/>
      <c r="G1939" s="2"/>
      <c r="H1939" s="8"/>
      <c r="J1939" s="8"/>
      <c r="K1939" s="2"/>
    </row>
    <row r="1940" spans="1:11" x14ac:dyDescent="0.25">
      <c r="D1940" s="7"/>
      <c r="E1940" s="2"/>
      <c r="F1940" s="8"/>
      <c r="G1940" s="2"/>
      <c r="H1940" s="8"/>
      <c r="J1940" s="8"/>
      <c r="K1940" s="2"/>
    </row>
    <row r="1941" spans="1:11" x14ac:dyDescent="0.25">
      <c r="D1941" s="7"/>
      <c r="E1941" s="2"/>
      <c r="F1941" s="8"/>
      <c r="G1941" s="2"/>
      <c r="H1941" s="8"/>
      <c r="J1941" s="8"/>
      <c r="K1941" s="2"/>
    </row>
    <row r="1942" spans="1:11" x14ac:dyDescent="0.25">
      <c r="D1942" s="7"/>
      <c r="E1942" s="2"/>
      <c r="F1942" s="8"/>
      <c r="G1942" s="2"/>
      <c r="H1942" s="8"/>
      <c r="J1942" s="8"/>
      <c r="K1942" s="2"/>
    </row>
    <row r="1943" spans="1:11" x14ac:dyDescent="0.25">
      <c r="D1943" s="7"/>
      <c r="E1943" s="2"/>
      <c r="F1943" s="8"/>
      <c r="G1943" s="2"/>
      <c r="H1943" s="8"/>
      <c r="J1943" s="8"/>
      <c r="K1943" s="2"/>
    </row>
    <row r="1944" spans="1:11" x14ac:dyDescent="0.25">
      <c r="D1944" s="7"/>
      <c r="E1944" s="2"/>
      <c r="F1944" s="8"/>
      <c r="G1944" s="2"/>
      <c r="H1944" s="8"/>
      <c r="J1944" s="8"/>
      <c r="K1944" s="2"/>
    </row>
    <row r="1945" spans="1:11" x14ac:dyDescent="0.25">
      <c r="D1945" s="7"/>
      <c r="E1945" s="2"/>
      <c r="F1945" s="8"/>
      <c r="G1945" s="2"/>
      <c r="H1945" s="8"/>
      <c r="J1945" s="8"/>
      <c r="K1945" s="2"/>
    </row>
    <row r="1946" spans="1:11" x14ac:dyDescent="0.25">
      <c r="D1946" s="7"/>
      <c r="E1946" s="2"/>
      <c r="F1946" s="8"/>
      <c r="G1946" s="2"/>
      <c r="H1946" s="8"/>
      <c r="J1946" s="8"/>
      <c r="K1946" s="2"/>
    </row>
    <row r="1947" spans="1:11" x14ac:dyDescent="0.25">
      <c r="D1947" s="7"/>
      <c r="E1947" s="2"/>
      <c r="F1947" s="8"/>
      <c r="G1947" s="2"/>
      <c r="H1947" s="8"/>
      <c r="J1947" s="8"/>
      <c r="K1947" s="2"/>
    </row>
    <row r="1948" spans="1:11" x14ac:dyDescent="0.25">
      <c r="D1948" s="7"/>
      <c r="E1948" s="2"/>
      <c r="F1948" s="8"/>
      <c r="G1948" s="2"/>
      <c r="H1948" s="8"/>
      <c r="J1948" s="8"/>
      <c r="K1948" s="2"/>
    </row>
    <row r="1949" spans="1:11" x14ac:dyDescent="0.25">
      <c r="D1949" s="7"/>
      <c r="E1949" s="2"/>
      <c r="F1949" s="8"/>
      <c r="G1949" s="2"/>
      <c r="H1949" s="8"/>
      <c r="J1949" s="8"/>
      <c r="K1949" s="2"/>
    </row>
    <row r="1950" spans="1:11" x14ac:dyDescent="0.25">
      <c r="D1950" s="7"/>
      <c r="E1950" s="2"/>
      <c r="F1950" s="8"/>
      <c r="G1950" s="2"/>
      <c r="H1950" s="8"/>
      <c r="J1950" s="8"/>
      <c r="K1950" s="2"/>
    </row>
    <row r="1951" spans="1:11" x14ac:dyDescent="0.25">
      <c r="D1951" s="7"/>
      <c r="E1951" s="2"/>
      <c r="F1951" s="8"/>
      <c r="G1951" s="2"/>
      <c r="H1951" s="8"/>
      <c r="J1951" s="8"/>
      <c r="K1951" s="2"/>
    </row>
    <row r="1952" spans="1:11" x14ac:dyDescent="0.25">
      <c r="D1952" s="7"/>
      <c r="E1952" s="2"/>
      <c r="F1952" s="8"/>
      <c r="G1952" s="2"/>
      <c r="H1952" s="8"/>
      <c r="J1952" s="8"/>
      <c r="K1952" s="2"/>
    </row>
    <row r="1953" spans="1:11" x14ac:dyDescent="0.25">
      <c r="D1953" s="7"/>
      <c r="E1953" s="2"/>
      <c r="F1953" s="8"/>
      <c r="G1953" s="2"/>
      <c r="H1953" s="8"/>
      <c r="J1953" s="8"/>
      <c r="K1953" s="2"/>
    </row>
    <row r="1954" spans="1:11" x14ac:dyDescent="0.25">
      <c r="D1954" s="7"/>
      <c r="E1954" s="2"/>
      <c r="F1954" s="8"/>
      <c r="G1954" s="2"/>
      <c r="H1954" s="8"/>
      <c r="J1954" s="8"/>
      <c r="K1954" s="2"/>
    </row>
    <row r="1955" spans="1:11" x14ac:dyDescent="0.25">
      <c r="D1955" s="7"/>
      <c r="E1955" s="2"/>
      <c r="F1955" s="8"/>
      <c r="G1955" s="2"/>
      <c r="H1955" s="8"/>
      <c r="J1955" s="8"/>
      <c r="K1955" s="2"/>
    </row>
    <row r="1956" spans="1:11" x14ac:dyDescent="0.25">
      <c r="D1956" s="7"/>
      <c r="E1956" s="2"/>
      <c r="F1956" s="8"/>
      <c r="G1956" s="2"/>
      <c r="H1956" s="8"/>
      <c r="J1956" s="8"/>
      <c r="K1956" s="2"/>
    </row>
    <row r="1957" spans="1:11" x14ac:dyDescent="0.25">
      <c r="D1957" s="7"/>
      <c r="E1957" s="2"/>
      <c r="F1957" s="8"/>
      <c r="G1957" s="2"/>
      <c r="H1957" s="8"/>
      <c r="J1957" s="8"/>
      <c r="K1957" s="2"/>
    </row>
    <row r="1958" spans="1:11" x14ac:dyDescent="0.25">
      <c r="D1958" s="7"/>
      <c r="E1958" s="2"/>
      <c r="F1958" s="8"/>
      <c r="G1958" s="2"/>
      <c r="H1958" s="8"/>
      <c r="J1958" s="8"/>
      <c r="K1958" s="2"/>
    </row>
    <row r="1959" spans="1:11" x14ac:dyDescent="0.25">
      <c r="I1959" s="2" t="s">
        <v>640</v>
      </c>
    </row>
    <row r="1960" spans="1:11" x14ac:dyDescent="0.25">
      <c r="A1960" s="86">
        <v>37</v>
      </c>
      <c r="B1960" s="86"/>
      <c r="C1960" s="86"/>
      <c r="D1960" s="86"/>
      <c r="E1960" s="86"/>
      <c r="F1960" s="86"/>
      <c r="G1960" s="86"/>
      <c r="H1960" s="86"/>
      <c r="I1960" s="86"/>
      <c r="J1960" s="86"/>
      <c r="K1960" s="86"/>
    </row>
    <row r="1961" spans="1:11" x14ac:dyDescent="0.25">
      <c r="A1961" s="86" t="s">
        <v>0</v>
      </c>
      <c r="B1961" s="86"/>
      <c r="C1961" s="86"/>
      <c r="D1961" s="86"/>
      <c r="E1961" s="86"/>
      <c r="F1961" s="86"/>
      <c r="G1961" s="86"/>
      <c r="H1961" s="86"/>
      <c r="I1961" s="86"/>
      <c r="J1961" s="86"/>
      <c r="K1961" s="86"/>
    </row>
    <row r="1963" spans="1:11" x14ac:dyDescent="0.25">
      <c r="A1963" s="86" t="s">
        <v>641</v>
      </c>
      <c r="B1963" s="86"/>
      <c r="C1963" s="86"/>
      <c r="D1963" s="86"/>
      <c r="E1963" s="86"/>
      <c r="F1963" s="86"/>
      <c r="G1963" s="86"/>
      <c r="H1963" s="86"/>
      <c r="I1963" s="86"/>
      <c r="J1963" s="86"/>
      <c r="K1963" s="86"/>
    </row>
    <row r="1965" spans="1:11" x14ac:dyDescent="0.25">
      <c r="A1965" s="86" t="s">
        <v>114</v>
      </c>
      <c r="B1965" s="86"/>
      <c r="C1965" s="86"/>
      <c r="D1965" s="86"/>
      <c r="E1965" s="86"/>
      <c r="F1965" s="86"/>
      <c r="G1965" s="86"/>
      <c r="H1965" s="86"/>
      <c r="I1965" s="86"/>
      <c r="J1965" s="86"/>
      <c r="K1965" s="86"/>
    </row>
    <row r="1966" spans="1:11" ht="18" customHeight="1" x14ac:dyDescent="0.25"/>
    <row r="1967" spans="1:11" x14ac:dyDescent="0.25">
      <c r="A1967" s="86" t="s">
        <v>115</v>
      </c>
      <c r="B1967" s="86"/>
      <c r="C1967" s="86"/>
      <c r="D1967" s="86"/>
      <c r="E1967" s="86"/>
      <c r="F1967" s="86"/>
      <c r="G1967" s="86"/>
      <c r="H1967" s="86"/>
      <c r="I1967" s="86"/>
      <c r="J1967" s="86"/>
      <c r="K1967" s="86"/>
    </row>
    <row r="1970" spans="1:11" x14ac:dyDescent="0.25">
      <c r="E1970" s="33">
        <v>2019</v>
      </c>
      <c r="G1970" s="33">
        <v>2020</v>
      </c>
      <c r="H1970" s="33"/>
      <c r="I1970" s="5">
        <v>2020</v>
      </c>
      <c r="K1970" s="33">
        <v>2021</v>
      </c>
    </row>
    <row r="1971" spans="1:11" x14ac:dyDescent="0.25">
      <c r="E1971" s="33" t="s">
        <v>86</v>
      </c>
      <c r="G1971" s="33" t="s">
        <v>5</v>
      </c>
      <c r="H1971" s="33"/>
      <c r="I1971" s="6" t="s">
        <v>4</v>
      </c>
      <c r="J1971" s="86" t="s">
        <v>5</v>
      </c>
      <c r="K1971" s="86"/>
    </row>
    <row r="1974" spans="1:11" x14ac:dyDescent="0.25">
      <c r="A1974" s="1" t="s">
        <v>6</v>
      </c>
    </row>
    <row r="1975" spans="1:11" x14ac:dyDescent="0.25">
      <c r="B1975" s="1" t="s">
        <v>275</v>
      </c>
      <c r="D1975" s="7" t="s">
        <v>9</v>
      </c>
      <c r="E1975" s="2">
        <f>119431+895</f>
        <v>120326</v>
      </c>
      <c r="F1975" s="8" t="s">
        <v>9</v>
      </c>
      <c r="G1975" s="2">
        <v>125000</v>
      </c>
      <c r="H1975" s="8" t="s">
        <v>9</v>
      </c>
      <c r="J1975" s="8" t="s">
        <v>9</v>
      </c>
      <c r="K1975" s="2"/>
    </row>
    <row r="1976" spans="1:11" x14ac:dyDescent="0.25">
      <c r="B1976" s="1" t="s">
        <v>70</v>
      </c>
      <c r="E1976" s="4">
        <v>853</v>
      </c>
      <c r="G1976" s="4">
        <v>500</v>
      </c>
      <c r="I1976" s="4"/>
      <c r="K1976" s="4"/>
    </row>
    <row r="1977" spans="1:11" x14ac:dyDescent="0.25">
      <c r="E1977" s="2"/>
      <c r="G1977" s="2"/>
      <c r="K1977" s="2"/>
    </row>
    <row r="1978" spans="1:11" x14ac:dyDescent="0.25">
      <c r="B1978" s="1" t="s">
        <v>85</v>
      </c>
      <c r="E1978" s="4">
        <f>SUM(E1975:E1977)</f>
        <v>121179</v>
      </c>
      <c r="G1978" s="4">
        <f>SUM(G1975:G1977)</f>
        <v>125500</v>
      </c>
      <c r="I1978" s="4">
        <f>SUM(I1975:I1977)</f>
        <v>0</v>
      </c>
      <c r="K1978" s="4">
        <f>SUM(K1975:K1977)</f>
        <v>0</v>
      </c>
    </row>
    <row r="1979" spans="1:11" x14ac:dyDescent="0.25">
      <c r="E1979" s="2"/>
      <c r="G1979" s="2"/>
      <c r="K1979" s="2"/>
    </row>
    <row r="1980" spans="1:11" x14ac:dyDescent="0.25">
      <c r="A1980" s="1" t="s">
        <v>88</v>
      </c>
      <c r="E1980" s="2"/>
      <c r="G1980" s="2"/>
      <c r="K1980" s="2"/>
    </row>
    <row r="1981" spans="1:11" x14ac:dyDescent="0.25">
      <c r="B1981" s="1" t="s">
        <v>118</v>
      </c>
      <c r="E1981" s="2">
        <v>50000</v>
      </c>
      <c r="G1981" s="2">
        <v>34419</v>
      </c>
      <c r="K1981" s="2"/>
    </row>
    <row r="1982" spans="1:11" x14ac:dyDescent="0.25">
      <c r="B1982" s="1" t="s">
        <v>207</v>
      </c>
      <c r="E1982" s="2">
        <f>23307+5750</f>
        <v>29057</v>
      </c>
      <c r="G1982" s="2">
        <v>48000</v>
      </c>
      <c r="K1982" s="2"/>
    </row>
    <row r="1983" spans="1:11" x14ac:dyDescent="0.25">
      <c r="B1983" s="1" t="s">
        <v>647</v>
      </c>
      <c r="E1983" s="10">
        <v>34173</v>
      </c>
      <c r="G1983" s="10">
        <v>40000</v>
      </c>
      <c r="I1983" s="10"/>
      <c r="K1983" s="10"/>
    </row>
    <row r="1984" spans="1:11" x14ac:dyDescent="0.25">
      <c r="E1984" s="2"/>
      <c r="G1984" s="2"/>
      <c r="K1984" s="2"/>
    </row>
    <row r="1985" spans="1:11" x14ac:dyDescent="0.25">
      <c r="B1985" s="1" t="s">
        <v>95</v>
      </c>
      <c r="E1985" s="4">
        <f>SUM(E1981:E1984)</f>
        <v>113230</v>
      </c>
      <c r="G1985" s="4">
        <f>SUM(G1981:G1984)</f>
        <v>122419</v>
      </c>
      <c r="I1985" s="4">
        <f>SUM(I1981:I1984)</f>
        <v>0</v>
      </c>
      <c r="K1985" s="4">
        <f>SUM(K1981:K1984)</f>
        <v>0</v>
      </c>
    </row>
    <row r="1986" spans="1:11" x14ac:dyDescent="0.25">
      <c r="E1986" s="2"/>
      <c r="G1986" s="2"/>
      <c r="K1986" s="2"/>
    </row>
    <row r="1987" spans="1:11" x14ac:dyDescent="0.25">
      <c r="B1987" s="1" t="s">
        <v>96</v>
      </c>
      <c r="E1987" s="2"/>
      <c r="G1987" s="2"/>
      <c r="K1987" s="2"/>
    </row>
    <row r="1988" spans="1:11" x14ac:dyDescent="0.25">
      <c r="C1988" s="1" t="s">
        <v>97</v>
      </c>
      <c r="E1988" s="2">
        <f>SUM(E1978-E1985)</f>
        <v>7949</v>
      </c>
      <c r="G1988" s="2">
        <f>SUM(G1978-G1985)</f>
        <v>3081</v>
      </c>
      <c r="I1988" s="2">
        <f>I1978-I1985</f>
        <v>0</v>
      </c>
      <c r="K1988" s="2">
        <f>SUM(K1978-K1985)</f>
        <v>0</v>
      </c>
    </row>
    <row r="1989" spans="1:11" x14ac:dyDescent="0.25">
      <c r="E1989" s="2"/>
      <c r="G1989" s="2"/>
      <c r="K1989" s="2"/>
    </row>
    <row r="1990" spans="1:11" x14ac:dyDescent="0.25">
      <c r="A1990" s="1" t="s">
        <v>111</v>
      </c>
      <c r="E1990" s="4">
        <v>172625</v>
      </c>
      <c r="G1990" s="4">
        <v>138905</v>
      </c>
      <c r="I1990" s="4">
        <f>E1992</f>
        <v>180574</v>
      </c>
      <c r="K1990" s="4">
        <f>I1992</f>
        <v>180574</v>
      </c>
    </row>
    <row r="1991" spans="1:11" x14ac:dyDescent="0.25">
      <c r="E1991" s="2"/>
      <c r="G1991" s="2"/>
      <c r="K1991" s="2"/>
    </row>
    <row r="1992" spans="1:11" ht="15.6" thickBot="1" x14ac:dyDescent="0.3">
      <c r="A1992" s="1" t="s">
        <v>112</v>
      </c>
      <c r="D1992" s="7" t="s">
        <v>9</v>
      </c>
      <c r="E1992" s="3">
        <f>SUM(E1988:E1990)</f>
        <v>180574</v>
      </c>
      <c r="F1992" s="8" t="s">
        <v>9</v>
      </c>
      <c r="G1992" s="3">
        <f>SUM(G1988:G1990)</f>
        <v>141986</v>
      </c>
      <c r="H1992" s="8" t="s">
        <v>9</v>
      </c>
      <c r="I1992" s="3">
        <f>SUM(I1988:I1990)</f>
        <v>180574</v>
      </c>
      <c r="J1992" s="8" t="s">
        <v>9</v>
      </c>
      <c r="K1992" s="3">
        <f>SUM(K1988:K1990)</f>
        <v>180574</v>
      </c>
    </row>
    <row r="1993" spans="1:11" ht="15.6" thickTop="1" x14ac:dyDescent="0.25">
      <c r="D1993" s="7"/>
      <c r="E1993" s="2"/>
      <c r="F1993" s="8"/>
      <c r="G1993" s="2"/>
      <c r="H1993" s="8"/>
      <c r="J1993" s="8"/>
      <c r="K1993" s="2"/>
    </row>
    <row r="1994" spans="1:11" x14ac:dyDescent="0.25">
      <c r="D1994" s="7"/>
      <c r="E1994" s="2"/>
      <c r="F1994" s="8"/>
      <c r="G1994" s="2"/>
      <c r="H1994" s="8"/>
      <c r="J1994" s="8"/>
      <c r="K1994" s="2"/>
    </row>
    <row r="1995" spans="1:11" x14ac:dyDescent="0.25">
      <c r="D1995" s="7"/>
      <c r="E1995" s="2"/>
      <c r="F1995" s="8"/>
      <c r="G1995" s="2"/>
      <c r="H1995" s="8"/>
      <c r="J1995" s="8"/>
      <c r="K1995" s="2"/>
    </row>
    <row r="1996" spans="1:11" x14ac:dyDescent="0.25">
      <c r="D1996" s="7"/>
      <c r="E1996" s="2"/>
      <c r="F1996" s="8"/>
      <c r="G1996" s="2"/>
      <c r="H1996" s="8"/>
      <c r="J1996" s="8"/>
      <c r="K1996" s="2"/>
    </row>
    <row r="1997" spans="1:11" x14ac:dyDescent="0.25">
      <c r="D1997" s="7"/>
      <c r="E1997" s="2"/>
      <c r="F1997" s="8"/>
      <c r="G1997" s="2"/>
      <c r="H1997" s="8"/>
      <c r="J1997" s="8"/>
      <c r="K1997" s="2"/>
    </row>
    <row r="1998" spans="1:11" x14ac:dyDescent="0.25">
      <c r="D1998" s="7"/>
      <c r="E1998" s="2"/>
      <c r="F1998" s="8"/>
      <c r="G1998" s="2"/>
      <c r="H1998" s="8"/>
      <c r="J1998" s="8"/>
      <c r="K1998" s="2"/>
    </row>
    <row r="1999" spans="1:11" x14ac:dyDescent="0.25">
      <c r="D1999" s="7"/>
      <c r="E1999" s="2"/>
      <c r="F1999" s="8"/>
      <c r="G1999" s="2"/>
      <c r="H1999" s="8"/>
      <c r="J1999" s="8"/>
      <c r="K1999" s="2"/>
    </row>
    <row r="2000" spans="1:11" x14ac:dyDescent="0.25">
      <c r="D2000" s="7"/>
      <c r="E2000" s="2"/>
      <c r="F2000" s="8"/>
      <c r="G2000" s="2"/>
      <c r="H2000" s="8"/>
      <c r="J2000" s="8"/>
      <c r="K2000" s="2"/>
    </row>
    <row r="2001" spans="1:11" x14ac:dyDescent="0.25">
      <c r="D2001" s="7"/>
      <c r="E2001" s="2"/>
      <c r="F2001" s="8"/>
      <c r="G2001" s="2"/>
      <c r="H2001" s="8"/>
      <c r="J2001" s="8"/>
      <c r="K2001" s="2"/>
    </row>
    <row r="2002" spans="1:11" x14ac:dyDescent="0.25">
      <c r="D2002" s="7"/>
      <c r="E2002" s="2"/>
      <c r="F2002" s="8"/>
      <c r="G2002" s="2"/>
      <c r="H2002" s="8"/>
      <c r="J2002" s="8"/>
      <c r="K2002" s="2"/>
    </row>
    <row r="2003" spans="1:11" x14ac:dyDescent="0.25">
      <c r="D2003" s="7"/>
      <c r="E2003" s="2"/>
      <c r="F2003" s="8"/>
      <c r="G2003" s="2"/>
      <c r="H2003" s="8"/>
      <c r="J2003" s="8"/>
      <c r="K2003" s="2"/>
    </row>
    <row r="2004" spans="1:11" x14ac:dyDescent="0.25">
      <c r="D2004" s="7"/>
      <c r="E2004" s="2"/>
      <c r="F2004" s="8"/>
      <c r="G2004" s="2"/>
      <c r="H2004" s="8"/>
      <c r="J2004" s="8"/>
      <c r="K2004" s="2"/>
    </row>
    <row r="2005" spans="1:11" x14ac:dyDescent="0.25">
      <c r="D2005" s="7"/>
      <c r="E2005" s="2"/>
      <c r="F2005" s="8"/>
      <c r="G2005" s="2"/>
      <c r="H2005" s="8"/>
      <c r="J2005" s="8"/>
      <c r="K2005" s="2"/>
    </row>
    <row r="2006" spans="1:11" x14ac:dyDescent="0.25">
      <c r="D2006" s="7"/>
      <c r="E2006" s="2"/>
      <c r="F2006" s="8"/>
      <c r="G2006" s="2"/>
      <c r="H2006" s="8"/>
      <c r="J2006" s="8"/>
      <c r="K2006" s="2"/>
    </row>
    <row r="2007" spans="1:11" x14ac:dyDescent="0.25">
      <c r="D2007" s="7"/>
      <c r="E2007" s="2"/>
      <c r="F2007" s="8"/>
      <c r="G2007" s="2"/>
      <c r="H2007" s="8"/>
      <c r="J2007" s="8"/>
      <c r="K2007" s="2"/>
    </row>
    <row r="2008" spans="1:11" x14ac:dyDescent="0.25">
      <c r="D2008" s="7"/>
      <c r="E2008" s="2"/>
      <c r="F2008" s="8"/>
      <c r="G2008" s="2"/>
      <c r="H2008" s="8"/>
      <c r="J2008" s="8"/>
      <c r="K2008" s="2"/>
    </row>
    <row r="2009" spans="1:11" x14ac:dyDescent="0.25">
      <c r="D2009" s="7"/>
      <c r="E2009" s="2"/>
      <c r="F2009" s="8"/>
      <c r="G2009" s="2"/>
      <c r="H2009" s="8"/>
      <c r="J2009" s="8"/>
      <c r="K2009" s="2"/>
    </row>
    <row r="2010" spans="1:11" x14ac:dyDescent="0.25">
      <c r="D2010" s="7"/>
      <c r="E2010" s="2"/>
      <c r="F2010" s="8"/>
      <c r="G2010" s="2"/>
      <c r="H2010" s="8"/>
      <c r="J2010" s="8"/>
      <c r="K2010" s="2"/>
    </row>
    <row r="2011" spans="1:11" x14ac:dyDescent="0.25">
      <c r="D2011" s="7"/>
      <c r="E2011" s="2"/>
      <c r="F2011" s="8"/>
      <c r="G2011" s="2"/>
      <c r="H2011" s="8"/>
      <c r="J2011" s="8"/>
      <c r="K2011" s="2"/>
    </row>
    <row r="2012" spans="1:11" x14ac:dyDescent="0.25">
      <c r="D2012" s="7"/>
      <c r="E2012" s="2"/>
      <c r="F2012" s="8"/>
      <c r="G2012" s="2"/>
      <c r="H2012" s="8"/>
      <c r="J2012" s="8"/>
      <c r="K2012" s="2"/>
    </row>
    <row r="2013" spans="1:11" x14ac:dyDescent="0.25">
      <c r="D2013" s="7"/>
      <c r="E2013" s="2"/>
      <c r="F2013" s="8"/>
      <c r="G2013" s="2"/>
      <c r="H2013" s="8"/>
      <c r="J2013" s="8"/>
      <c r="K2013" s="2"/>
    </row>
    <row r="2014" spans="1:11" x14ac:dyDescent="0.25">
      <c r="D2014" s="7"/>
      <c r="E2014" s="2"/>
      <c r="F2014" s="8"/>
      <c r="G2014" s="2"/>
      <c r="H2014" s="8"/>
      <c r="J2014" s="8"/>
      <c r="K2014" s="2"/>
    </row>
    <row r="2015" spans="1:11" x14ac:dyDescent="0.25">
      <c r="D2015" s="7"/>
      <c r="E2015" s="2"/>
      <c r="F2015" s="8"/>
      <c r="G2015" s="2"/>
      <c r="H2015" s="8"/>
      <c r="J2015" s="8"/>
      <c r="K2015" s="2"/>
    </row>
    <row r="2016" spans="1:11" x14ac:dyDescent="0.25">
      <c r="A2016" s="86">
        <v>38</v>
      </c>
      <c r="B2016" s="86"/>
      <c r="C2016" s="86"/>
      <c r="D2016" s="86"/>
      <c r="E2016" s="86"/>
      <c r="F2016" s="86"/>
      <c r="G2016" s="86"/>
      <c r="H2016" s="86"/>
      <c r="I2016" s="86"/>
      <c r="J2016" s="86"/>
      <c r="K2016" s="86"/>
    </row>
    <row r="2017" spans="1:11" x14ac:dyDescent="0.25">
      <c r="A2017" s="86" t="s">
        <v>0</v>
      </c>
      <c r="B2017" s="86"/>
      <c r="C2017" s="86"/>
      <c r="D2017" s="86"/>
      <c r="E2017" s="86"/>
      <c r="F2017" s="86"/>
      <c r="G2017" s="86"/>
      <c r="H2017" s="86"/>
      <c r="I2017" s="86"/>
      <c r="J2017" s="86"/>
      <c r="K2017" s="86"/>
    </row>
    <row r="2019" spans="1:11" x14ac:dyDescent="0.25">
      <c r="A2019" s="86" t="s">
        <v>650</v>
      </c>
      <c r="B2019" s="86"/>
      <c r="C2019" s="86"/>
      <c r="D2019" s="86"/>
      <c r="E2019" s="86"/>
      <c r="F2019" s="86"/>
      <c r="G2019" s="86"/>
      <c r="H2019" s="86"/>
      <c r="I2019" s="86"/>
      <c r="J2019" s="86"/>
      <c r="K2019" s="86"/>
    </row>
    <row r="2021" spans="1:11" x14ac:dyDescent="0.25">
      <c r="A2021" s="86" t="s">
        <v>114</v>
      </c>
      <c r="B2021" s="86"/>
      <c r="C2021" s="86"/>
      <c r="D2021" s="86"/>
      <c r="E2021" s="86"/>
      <c r="F2021" s="86"/>
      <c r="G2021" s="86"/>
      <c r="H2021" s="86"/>
      <c r="I2021" s="86"/>
      <c r="J2021" s="86"/>
      <c r="K2021" s="86"/>
    </row>
    <row r="2023" spans="1:11" x14ac:dyDescent="0.25">
      <c r="A2023" s="86" t="s">
        <v>115</v>
      </c>
      <c r="B2023" s="86"/>
      <c r="C2023" s="86"/>
      <c r="D2023" s="86"/>
      <c r="E2023" s="86"/>
      <c r="F2023" s="86"/>
      <c r="G2023" s="86"/>
      <c r="H2023" s="86"/>
      <c r="I2023" s="86"/>
      <c r="J2023" s="86"/>
      <c r="K2023" s="86"/>
    </row>
    <row r="2026" spans="1:11" x14ac:dyDescent="0.25">
      <c r="E2026" s="33">
        <v>2019</v>
      </c>
      <c r="G2026" s="33">
        <v>2020</v>
      </c>
      <c r="H2026" s="33"/>
      <c r="I2026" s="5">
        <v>2020</v>
      </c>
      <c r="K2026" s="33">
        <v>2021</v>
      </c>
    </row>
    <row r="2027" spans="1:11" x14ac:dyDescent="0.25">
      <c r="E2027" s="33" t="s">
        <v>86</v>
      </c>
      <c r="G2027" s="33" t="s">
        <v>5</v>
      </c>
      <c r="H2027" s="33"/>
      <c r="I2027" s="6" t="s">
        <v>4</v>
      </c>
      <c r="J2027" s="86" t="s">
        <v>5</v>
      </c>
      <c r="K2027" s="86"/>
    </row>
    <row r="2030" spans="1:11" x14ac:dyDescent="0.25">
      <c r="A2030" s="1" t="s">
        <v>6</v>
      </c>
    </row>
    <row r="2031" spans="1:11" x14ac:dyDescent="0.25">
      <c r="B2031" s="1" t="s">
        <v>652</v>
      </c>
      <c r="D2031" s="1" t="s">
        <v>9</v>
      </c>
      <c r="E2031" s="2">
        <v>1073</v>
      </c>
      <c r="F2031" s="1" t="s">
        <v>9</v>
      </c>
      <c r="G2031" s="2">
        <v>150</v>
      </c>
      <c r="H2031" s="1" t="s">
        <v>9</v>
      </c>
      <c r="J2031" s="1" t="s">
        <v>9</v>
      </c>
      <c r="K2031" s="2"/>
    </row>
    <row r="2032" spans="1:11" x14ac:dyDescent="0.25">
      <c r="B2032" s="1" t="s">
        <v>45</v>
      </c>
      <c r="E2032" s="10"/>
      <c r="G2032" s="10"/>
      <c r="I2032" s="10"/>
      <c r="K2032" s="10"/>
    </row>
    <row r="2033" spans="1:11" x14ac:dyDescent="0.25">
      <c r="E2033" s="2"/>
      <c r="G2033" s="2"/>
      <c r="K2033" s="2"/>
    </row>
    <row r="2034" spans="1:11" x14ac:dyDescent="0.25">
      <c r="B2034" s="1" t="s">
        <v>85</v>
      </c>
      <c r="E2034" s="4">
        <f>SUM(E2031:E2032)</f>
        <v>1073</v>
      </c>
      <c r="F2034" s="2"/>
      <c r="G2034" s="4">
        <f>SUM(G2031:G2032)</f>
        <v>150</v>
      </c>
      <c r="H2034" s="2"/>
      <c r="I2034" s="4">
        <f>SUM(I2031:I2032)</f>
        <v>0</v>
      </c>
      <c r="J2034" s="2"/>
      <c r="K2034" s="10">
        <f>SUM(K2031:K2033)</f>
        <v>0</v>
      </c>
    </row>
    <row r="2035" spans="1:11" x14ac:dyDescent="0.25">
      <c r="E2035" s="2"/>
      <c r="G2035" s="2"/>
      <c r="K2035" s="2"/>
    </row>
    <row r="2036" spans="1:11" x14ac:dyDescent="0.25">
      <c r="A2036" s="1" t="s">
        <v>88</v>
      </c>
      <c r="E2036" s="2"/>
      <c r="G2036" s="2"/>
      <c r="K2036" s="2"/>
    </row>
    <row r="2037" spans="1:11" x14ac:dyDescent="0.25">
      <c r="B2037" s="1" t="s">
        <v>654</v>
      </c>
      <c r="E2037" s="2">
        <v>1934</v>
      </c>
      <c r="G2037" s="2">
        <v>1000</v>
      </c>
      <c r="K2037" s="2"/>
    </row>
    <row r="2038" spans="1:11" x14ac:dyDescent="0.25">
      <c r="B2038" s="1" t="s">
        <v>94</v>
      </c>
      <c r="E2038" s="10"/>
      <c r="G2038" s="10"/>
      <c r="I2038" s="10"/>
      <c r="K2038" s="10"/>
    </row>
    <row r="2039" spans="1:11" x14ac:dyDescent="0.25">
      <c r="E2039" s="2"/>
      <c r="G2039" s="2"/>
      <c r="K2039" s="2"/>
    </row>
    <row r="2040" spans="1:11" x14ac:dyDescent="0.25">
      <c r="B2040" s="1" t="s">
        <v>95</v>
      </c>
      <c r="E2040" s="4">
        <f>SUM(E2037:E2039)</f>
        <v>1934</v>
      </c>
      <c r="G2040" s="4">
        <f>SUM(G2037:G2038)</f>
        <v>1000</v>
      </c>
      <c r="I2040" s="4">
        <f>SUM(I2037:I2039)</f>
        <v>0</v>
      </c>
      <c r="K2040" s="10">
        <f>SUM(K2037:K2039)</f>
        <v>0</v>
      </c>
    </row>
    <row r="2041" spans="1:11" x14ac:dyDescent="0.25">
      <c r="E2041" s="2"/>
      <c r="G2041" s="2"/>
      <c r="K2041" s="2"/>
    </row>
    <row r="2042" spans="1:11" x14ac:dyDescent="0.25">
      <c r="B2042" s="1" t="s">
        <v>96</v>
      </c>
      <c r="E2042" s="2"/>
      <c r="G2042" s="2"/>
      <c r="K2042" s="2"/>
    </row>
    <row r="2043" spans="1:11" x14ac:dyDescent="0.25">
      <c r="C2043" s="1" t="s">
        <v>97</v>
      </c>
      <c r="E2043" s="2">
        <f>E2034-E2040</f>
        <v>-861</v>
      </c>
      <c r="G2043" s="2">
        <f>G2034-G2040</f>
        <v>-850</v>
      </c>
      <c r="I2043" s="2">
        <f>I2034-I2040</f>
        <v>0</v>
      </c>
      <c r="K2043" s="2">
        <f>K2034-K2040</f>
        <v>0</v>
      </c>
    </row>
    <row r="2044" spans="1:11" x14ac:dyDescent="0.25">
      <c r="E2044" s="2"/>
      <c r="G2044" s="2"/>
      <c r="K2044" s="2"/>
    </row>
    <row r="2045" spans="1:11" x14ac:dyDescent="0.25">
      <c r="A2045" s="1" t="s">
        <v>111</v>
      </c>
      <c r="E2045" s="4">
        <v>4945</v>
      </c>
      <c r="G2045" s="10">
        <v>4395</v>
      </c>
      <c r="I2045" s="4">
        <f>E2047</f>
        <v>4084</v>
      </c>
      <c r="K2045" s="10">
        <f>I2047</f>
        <v>4084</v>
      </c>
    </row>
    <row r="2046" spans="1:11" x14ac:dyDescent="0.25">
      <c r="E2046" s="2"/>
      <c r="G2046" s="2"/>
      <c r="K2046" s="2"/>
    </row>
    <row r="2047" spans="1:11" ht="15.6" thickBot="1" x14ac:dyDescent="0.3">
      <c r="A2047" s="1" t="s">
        <v>112</v>
      </c>
      <c r="D2047" s="7" t="s">
        <v>9</v>
      </c>
      <c r="E2047" s="3">
        <f>SUM(E2043:E2045)</f>
        <v>4084</v>
      </c>
      <c r="F2047" s="8" t="s">
        <v>9</v>
      </c>
      <c r="G2047" s="3">
        <f>SUM(G2043:G2045)</f>
        <v>3545</v>
      </c>
      <c r="H2047" s="8" t="s">
        <v>9</v>
      </c>
      <c r="I2047" s="3">
        <f>SUM(I2043:I2045)</f>
        <v>4084</v>
      </c>
      <c r="J2047" s="8" t="s">
        <v>9</v>
      </c>
      <c r="K2047" s="3">
        <f>SUM(K2043:K2045)</f>
        <v>4084</v>
      </c>
    </row>
    <row r="2048" spans="1:11" ht="15.6" thickTop="1" x14ac:dyDescent="0.25">
      <c r="D2048" s="7"/>
      <c r="E2048" s="2"/>
      <c r="F2048" s="8"/>
      <c r="G2048" s="2"/>
      <c r="H2048" s="8"/>
      <c r="J2048" s="8"/>
      <c r="K2048" s="2"/>
    </row>
    <row r="2049" spans="4:11" x14ac:dyDescent="0.25">
      <c r="D2049" s="7"/>
      <c r="E2049" s="2"/>
      <c r="F2049" s="8"/>
      <c r="G2049" s="2"/>
      <c r="H2049" s="8"/>
      <c r="J2049" s="8"/>
      <c r="K2049" s="2"/>
    </row>
    <row r="2050" spans="4:11" x14ac:dyDescent="0.25">
      <c r="D2050" s="7"/>
      <c r="E2050" s="2"/>
      <c r="F2050" s="8"/>
      <c r="G2050" s="2"/>
      <c r="H2050" s="8"/>
      <c r="J2050" s="8"/>
      <c r="K2050" s="2"/>
    </row>
    <row r="2051" spans="4:11" x14ac:dyDescent="0.25">
      <c r="D2051" s="7"/>
      <c r="E2051" s="2"/>
      <c r="F2051" s="8"/>
      <c r="G2051" s="2"/>
      <c r="H2051" s="8"/>
      <c r="J2051" s="8"/>
      <c r="K2051" s="2"/>
    </row>
    <row r="2052" spans="4:11" x14ac:dyDescent="0.25">
      <c r="D2052" s="7"/>
      <c r="E2052" s="2"/>
      <c r="F2052" s="8"/>
      <c r="G2052" s="2"/>
      <c r="H2052" s="8"/>
      <c r="J2052" s="8"/>
      <c r="K2052" s="2"/>
    </row>
    <row r="2053" spans="4:11" x14ac:dyDescent="0.25">
      <c r="D2053" s="7"/>
      <c r="E2053" s="2"/>
      <c r="F2053" s="8"/>
      <c r="G2053" s="2"/>
      <c r="H2053" s="8"/>
      <c r="J2053" s="8"/>
      <c r="K2053" s="2"/>
    </row>
    <row r="2054" spans="4:11" x14ac:dyDescent="0.25">
      <c r="D2054" s="7"/>
      <c r="E2054" s="2"/>
      <c r="F2054" s="8"/>
      <c r="G2054" s="2"/>
      <c r="H2054" s="8"/>
      <c r="J2054" s="8"/>
      <c r="K2054" s="2"/>
    </row>
    <row r="2055" spans="4:11" x14ac:dyDescent="0.25">
      <c r="D2055" s="7"/>
      <c r="E2055" s="2"/>
      <c r="F2055" s="8"/>
      <c r="G2055" s="2"/>
      <c r="H2055" s="8"/>
      <c r="J2055" s="8"/>
      <c r="K2055" s="2"/>
    </row>
    <row r="2056" spans="4:11" x14ac:dyDescent="0.25">
      <c r="D2056" s="7"/>
      <c r="E2056" s="2"/>
      <c r="F2056" s="8"/>
      <c r="G2056" s="2"/>
      <c r="H2056" s="8"/>
      <c r="J2056" s="8"/>
      <c r="K2056" s="2"/>
    </row>
    <row r="2057" spans="4:11" x14ac:dyDescent="0.25">
      <c r="D2057" s="7"/>
      <c r="E2057" s="2"/>
      <c r="F2057" s="8"/>
      <c r="G2057" s="2"/>
      <c r="H2057" s="8"/>
      <c r="J2057" s="8"/>
      <c r="K2057" s="2"/>
    </row>
    <row r="2058" spans="4:11" x14ac:dyDescent="0.25">
      <c r="D2058" s="7"/>
      <c r="E2058" s="2"/>
      <c r="F2058" s="8"/>
      <c r="G2058" s="2"/>
      <c r="H2058" s="8"/>
      <c r="J2058" s="8"/>
      <c r="K2058" s="2"/>
    </row>
    <row r="2059" spans="4:11" x14ac:dyDescent="0.25">
      <c r="D2059" s="7"/>
      <c r="E2059" s="2"/>
      <c r="F2059" s="8"/>
      <c r="G2059" s="2"/>
      <c r="H2059" s="8"/>
      <c r="J2059" s="8"/>
      <c r="K2059" s="2"/>
    </row>
    <row r="2060" spans="4:11" x14ac:dyDescent="0.25">
      <c r="D2060" s="7"/>
      <c r="E2060" s="2"/>
      <c r="F2060" s="8"/>
      <c r="G2060" s="2"/>
      <c r="H2060" s="8"/>
      <c r="J2060" s="8"/>
      <c r="K2060" s="2"/>
    </row>
    <row r="2061" spans="4:11" x14ac:dyDescent="0.25">
      <c r="D2061" s="7"/>
      <c r="E2061" s="2"/>
      <c r="F2061" s="8"/>
      <c r="G2061" s="2"/>
      <c r="H2061" s="8"/>
      <c r="J2061" s="8"/>
      <c r="K2061" s="2"/>
    </row>
    <row r="2062" spans="4:11" x14ac:dyDescent="0.25">
      <c r="D2062" s="7"/>
      <c r="E2062" s="2"/>
      <c r="F2062" s="8"/>
      <c r="G2062" s="2"/>
      <c r="H2062" s="8"/>
      <c r="J2062" s="8"/>
      <c r="K2062" s="2"/>
    </row>
    <row r="2063" spans="4:11" x14ac:dyDescent="0.25">
      <c r="D2063" s="7"/>
      <c r="E2063" s="2"/>
      <c r="F2063" s="8"/>
      <c r="G2063" s="2"/>
      <c r="H2063" s="8"/>
      <c r="J2063" s="8"/>
      <c r="K2063" s="2"/>
    </row>
    <row r="2064" spans="4:11" x14ac:dyDescent="0.25">
      <c r="D2064" s="7"/>
      <c r="E2064" s="2"/>
      <c r="F2064" s="8"/>
      <c r="G2064" s="2"/>
      <c r="H2064" s="8"/>
      <c r="J2064" s="8"/>
      <c r="K2064" s="2"/>
    </row>
    <row r="2065" spans="1:11" x14ac:dyDescent="0.25">
      <c r="D2065" s="7"/>
      <c r="E2065" s="2"/>
      <c r="F2065" s="8"/>
      <c r="G2065" s="2"/>
      <c r="H2065" s="8"/>
      <c r="J2065" s="8"/>
      <c r="K2065" s="2"/>
    </row>
    <row r="2066" spans="1:11" x14ac:dyDescent="0.25">
      <c r="D2066" s="7"/>
      <c r="E2066" s="2"/>
      <c r="F2066" s="8"/>
      <c r="G2066" s="2"/>
      <c r="H2066" s="8"/>
      <c r="J2066" s="8"/>
      <c r="K2066" s="2"/>
    </row>
    <row r="2067" spans="1:11" x14ac:dyDescent="0.25">
      <c r="D2067" s="7"/>
      <c r="E2067" s="2"/>
      <c r="F2067" s="8"/>
      <c r="G2067" s="2"/>
      <c r="H2067" s="8"/>
      <c r="J2067" s="8"/>
      <c r="K2067" s="2"/>
    </row>
    <row r="2068" spans="1:11" x14ac:dyDescent="0.25">
      <c r="D2068" s="7"/>
      <c r="E2068" s="2"/>
      <c r="F2068" s="8"/>
      <c r="G2068" s="2"/>
      <c r="H2068" s="8"/>
      <c r="J2068" s="8"/>
      <c r="K2068" s="2"/>
    </row>
    <row r="2069" spans="1:11" x14ac:dyDescent="0.25">
      <c r="D2069" s="7"/>
      <c r="E2069" s="2"/>
      <c r="F2069" s="8"/>
      <c r="G2069" s="2"/>
      <c r="H2069" s="8"/>
      <c r="J2069" s="8"/>
      <c r="K2069" s="2"/>
    </row>
    <row r="2070" spans="1:11" x14ac:dyDescent="0.25">
      <c r="D2070" s="7"/>
      <c r="E2070" s="2"/>
      <c r="F2070" s="8"/>
      <c r="G2070" s="2"/>
      <c r="H2070" s="8"/>
      <c r="J2070" s="8"/>
      <c r="K2070" s="2"/>
    </row>
    <row r="2071" spans="1:11" x14ac:dyDescent="0.25">
      <c r="D2071" s="7"/>
      <c r="E2071" s="2"/>
      <c r="F2071" s="8"/>
      <c r="G2071" s="2"/>
      <c r="H2071" s="8"/>
      <c r="J2071" s="8"/>
      <c r="K2071" s="2"/>
    </row>
    <row r="2072" spans="1:11" x14ac:dyDescent="0.25">
      <c r="A2072" s="86">
        <v>39</v>
      </c>
      <c r="B2072" s="86"/>
      <c r="C2072" s="86"/>
      <c r="D2072" s="86"/>
      <c r="E2072" s="86"/>
      <c r="F2072" s="86"/>
      <c r="G2072" s="86"/>
      <c r="H2072" s="86"/>
      <c r="I2072" s="86"/>
      <c r="J2072" s="86"/>
      <c r="K2072" s="86"/>
    </row>
    <row r="2073" spans="1:11" x14ac:dyDescent="0.25">
      <c r="A2073" s="86" t="s">
        <v>0</v>
      </c>
      <c r="B2073" s="86"/>
      <c r="C2073" s="86"/>
      <c r="D2073" s="86"/>
      <c r="E2073" s="86"/>
      <c r="F2073" s="86"/>
      <c r="G2073" s="86"/>
      <c r="H2073" s="86"/>
      <c r="I2073" s="86"/>
      <c r="J2073" s="86"/>
      <c r="K2073" s="86"/>
    </row>
    <row r="2075" spans="1:11" x14ac:dyDescent="0.25">
      <c r="A2075" s="86" t="s">
        <v>656</v>
      </c>
      <c r="B2075" s="86"/>
      <c r="C2075" s="86"/>
      <c r="D2075" s="86"/>
      <c r="E2075" s="86"/>
      <c r="F2075" s="86"/>
      <c r="G2075" s="86"/>
      <c r="H2075" s="86"/>
      <c r="I2075" s="86"/>
      <c r="J2075" s="86"/>
      <c r="K2075" s="86"/>
    </row>
    <row r="2077" spans="1:11" x14ac:dyDescent="0.25">
      <c r="A2077" s="86" t="s">
        <v>114</v>
      </c>
      <c r="B2077" s="86"/>
      <c r="C2077" s="86"/>
      <c r="D2077" s="86"/>
      <c r="E2077" s="86"/>
      <c r="F2077" s="86"/>
      <c r="G2077" s="86"/>
      <c r="H2077" s="86"/>
      <c r="I2077" s="86"/>
      <c r="J2077" s="86"/>
      <c r="K2077" s="86"/>
    </row>
    <row r="2079" spans="1:11" x14ac:dyDescent="0.25">
      <c r="A2079" s="86" t="s">
        <v>115</v>
      </c>
      <c r="B2079" s="86"/>
      <c r="C2079" s="86"/>
      <c r="D2079" s="86"/>
      <c r="E2079" s="86"/>
      <c r="F2079" s="86"/>
      <c r="G2079" s="86"/>
      <c r="H2079" s="86"/>
      <c r="I2079" s="86"/>
      <c r="J2079" s="86"/>
      <c r="K2079" s="86"/>
    </row>
    <row r="2082" spans="1:11" x14ac:dyDescent="0.25">
      <c r="E2082" s="33">
        <v>2019</v>
      </c>
      <c r="G2082" s="33">
        <v>2020</v>
      </c>
      <c r="H2082" s="33"/>
      <c r="I2082" s="5">
        <v>2020</v>
      </c>
      <c r="K2082" s="33">
        <v>2021</v>
      </c>
    </row>
    <row r="2083" spans="1:11" x14ac:dyDescent="0.25">
      <c r="E2083" s="33" t="s">
        <v>86</v>
      </c>
      <c r="G2083" s="33" t="s">
        <v>5</v>
      </c>
      <c r="H2083" s="33"/>
      <c r="I2083" s="6" t="s">
        <v>4</v>
      </c>
      <c r="J2083" s="86" t="s">
        <v>5</v>
      </c>
      <c r="K2083" s="86"/>
    </row>
    <row r="2086" spans="1:11" x14ac:dyDescent="0.25">
      <c r="A2086" s="1" t="s">
        <v>6</v>
      </c>
    </row>
    <row r="2087" spans="1:11" x14ac:dyDescent="0.25">
      <c r="B2087" s="1" t="s">
        <v>652</v>
      </c>
      <c r="D2087" s="7" t="s">
        <v>9</v>
      </c>
      <c r="E2087" s="2">
        <v>11454</v>
      </c>
      <c r="F2087" s="8" t="s">
        <v>9</v>
      </c>
      <c r="G2087" s="2">
        <v>11500</v>
      </c>
      <c r="H2087" s="8" t="s">
        <v>9</v>
      </c>
      <c r="J2087" s="8" t="s">
        <v>9</v>
      </c>
      <c r="K2087" s="2"/>
    </row>
    <row r="2088" spans="1:11" x14ac:dyDescent="0.25">
      <c r="B2088" s="1" t="s">
        <v>70</v>
      </c>
      <c r="D2088" s="7"/>
      <c r="E2088" s="2">
        <v>71</v>
      </c>
      <c r="F2088" s="8"/>
      <c r="G2088" s="2"/>
      <c r="H2088" s="8"/>
      <c r="J2088" s="8"/>
      <c r="K2088" s="2"/>
    </row>
    <row r="2089" spans="1:11" x14ac:dyDescent="0.25">
      <c r="B2089" s="1" t="s">
        <v>416</v>
      </c>
      <c r="D2089" s="7"/>
      <c r="E2089" s="2"/>
      <c r="F2089" s="8"/>
      <c r="G2089" s="2"/>
      <c r="H2089" s="8"/>
      <c r="J2089" s="8"/>
      <c r="K2089" s="2"/>
    </row>
    <row r="2090" spans="1:11" x14ac:dyDescent="0.25">
      <c r="B2090" s="1" t="s">
        <v>45</v>
      </c>
      <c r="E2090" s="4">
        <v>3706</v>
      </c>
      <c r="G2090" s="4"/>
      <c r="I2090" s="4"/>
      <c r="K2090" s="4"/>
    </row>
    <row r="2091" spans="1:11" x14ac:dyDescent="0.25">
      <c r="E2091" s="2"/>
      <c r="G2091" s="2"/>
      <c r="K2091" s="2"/>
    </row>
    <row r="2092" spans="1:11" x14ac:dyDescent="0.25">
      <c r="B2092" s="1" t="s">
        <v>85</v>
      </c>
      <c r="E2092" s="10">
        <f>SUM(E2087:E2091)</f>
        <v>15231</v>
      </c>
      <c r="G2092" s="10">
        <f>SUM(G2087:G2090)</f>
        <v>11500</v>
      </c>
      <c r="I2092" s="10">
        <f>SUM(I2087:I2090)</f>
        <v>0</v>
      </c>
      <c r="K2092" s="10">
        <f>SUM(K2087:K2090)</f>
        <v>0</v>
      </c>
    </row>
    <row r="2093" spans="1:11" x14ac:dyDescent="0.25">
      <c r="E2093" s="2"/>
      <c r="G2093" s="2"/>
      <c r="K2093" s="2"/>
    </row>
    <row r="2094" spans="1:11" x14ac:dyDescent="0.25">
      <c r="A2094" s="1" t="s">
        <v>88</v>
      </c>
      <c r="E2094" s="2"/>
      <c r="G2094" s="2"/>
      <c r="K2094" s="2"/>
    </row>
    <row r="2095" spans="1:11" x14ac:dyDescent="0.25">
      <c r="B2095" s="1" t="s">
        <v>207</v>
      </c>
      <c r="E2095" s="10">
        <v>11405</v>
      </c>
      <c r="G2095" s="10">
        <v>13000</v>
      </c>
      <c r="I2095" s="10"/>
      <c r="K2095" s="10"/>
    </row>
    <row r="2096" spans="1:11" x14ac:dyDescent="0.25">
      <c r="E2096" s="2"/>
      <c r="G2096" s="2"/>
      <c r="K2096" s="2"/>
    </row>
    <row r="2097" spans="1:14" x14ac:dyDescent="0.25">
      <c r="C2097" s="1" t="s">
        <v>95</v>
      </c>
      <c r="E2097" s="10">
        <f>SUM(E2095:E2096)</f>
        <v>11405</v>
      </c>
      <c r="G2097" s="10">
        <f>SUM(G2095:G2096)</f>
        <v>13000</v>
      </c>
      <c r="I2097" s="10">
        <f>SUM(I2095:I2096)</f>
        <v>0</v>
      </c>
      <c r="K2097" s="10">
        <f>SUM(K2095:K2096)</f>
        <v>0</v>
      </c>
    </row>
    <row r="2098" spans="1:14" x14ac:dyDescent="0.25">
      <c r="E2098" s="2"/>
      <c r="G2098" s="2"/>
      <c r="K2098" s="2"/>
    </row>
    <row r="2099" spans="1:14" x14ac:dyDescent="0.25">
      <c r="B2099" s="1" t="s">
        <v>659</v>
      </c>
      <c r="E2099" s="2"/>
      <c r="G2099" s="2"/>
      <c r="K2099" s="2"/>
    </row>
    <row r="2100" spans="1:14" x14ac:dyDescent="0.25">
      <c r="C2100" s="1" t="s">
        <v>97</v>
      </c>
      <c r="E2100" s="10">
        <f>E2092-E2097</f>
        <v>3826</v>
      </c>
      <c r="G2100" s="10">
        <f>G2092-G2097</f>
        <v>-1500</v>
      </c>
      <c r="I2100" s="10">
        <f>I2092-I2097</f>
        <v>0</v>
      </c>
      <c r="K2100" s="10">
        <f>K2092-K2097</f>
        <v>0</v>
      </c>
    </row>
    <row r="2101" spans="1:14" x14ac:dyDescent="0.25">
      <c r="E2101" s="2"/>
      <c r="G2101" s="2"/>
      <c r="K2101" s="2"/>
    </row>
    <row r="2102" spans="1:14" x14ac:dyDescent="0.25">
      <c r="A2102" s="1" t="s">
        <v>98</v>
      </c>
      <c r="H2102" s="2"/>
      <c r="I2102" s="1"/>
      <c r="J2102" s="2"/>
      <c r="L2102" s="2"/>
      <c r="N2102" s="2"/>
    </row>
    <row r="2103" spans="1:14" x14ac:dyDescent="0.25">
      <c r="C2103" s="1" t="s">
        <v>99</v>
      </c>
      <c r="H2103" s="2"/>
      <c r="I2103" s="1"/>
      <c r="J2103" s="2"/>
      <c r="L2103" s="2"/>
      <c r="N2103" s="2"/>
    </row>
    <row r="2104" spans="1:14" x14ac:dyDescent="0.25">
      <c r="C2104" s="1" t="s">
        <v>849</v>
      </c>
      <c r="E2104" s="31"/>
      <c r="G2104" s="31"/>
      <c r="H2104" s="2"/>
      <c r="I2104" s="31"/>
      <c r="J2104" s="2"/>
      <c r="K2104" s="31"/>
      <c r="L2104" s="2"/>
      <c r="N2104" s="2"/>
    </row>
    <row r="2105" spans="1:14" x14ac:dyDescent="0.25">
      <c r="H2105" s="2"/>
      <c r="I2105" s="1"/>
      <c r="J2105" s="2"/>
      <c r="L2105" s="2"/>
      <c r="N2105" s="2"/>
    </row>
    <row r="2106" spans="1:14" x14ac:dyDescent="0.25">
      <c r="B2106" s="1" t="s">
        <v>847</v>
      </c>
      <c r="E2106" s="2">
        <f>E2100+E2104</f>
        <v>3826</v>
      </c>
      <c r="G2106" s="2">
        <f>G2100+G2104</f>
        <v>-1500</v>
      </c>
      <c r="H2106" s="2"/>
      <c r="I2106" s="2">
        <f>I2100+I2104</f>
        <v>0</v>
      </c>
      <c r="J2106" s="2"/>
      <c r="K2106" s="2">
        <f>K2100+K2104</f>
        <v>0</v>
      </c>
      <c r="L2106" s="2"/>
      <c r="N2106" s="2"/>
    </row>
    <row r="2107" spans="1:14" x14ac:dyDescent="0.25">
      <c r="H2107" s="2"/>
      <c r="I2107" s="1"/>
      <c r="J2107" s="2"/>
      <c r="L2107" s="2"/>
      <c r="N2107" s="2"/>
    </row>
    <row r="2108" spans="1:14" x14ac:dyDescent="0.25">
      <c r="H2108" s="2"/>
      <c r="I2108" s="1"/>
      <c r="J2108" s="2"/>
      <c r="L2108" s="2"/>
      <c r="N2108" s="2"/>
    </row>
    <row r="2109" spans="1:14" x14ac:dyDescent="0.25">
      <c r="A2109" s="1" t="s">
        <v>111</v>
      </c>
      <c r="E2109" s="4">
        <v>17006</v>
      </c>
      <c r="G2109" s="4">
        <v>16006</v>
      </c>
      <c r="I2109" s="4">
        <f>E2111</f>
        <v>20832</v>
      </c>
      <c r="K2109" s="4">
        <f>I2111</f>
        <v>20832</v>
      </c>
    </row>
    <row r="2110" spans="1:14" x14ac:dyDescent="0.25">
      <c r="E2110" s="2"/>
      <c r="G2110" s="2"/>
      <c r="K2110" s="2"/>
    </row>
    <row r="2111" spans="1:14" ht="15.6" thickBot="1" x14ac:dyDescent="0.3">
      <c r="A2111" s="1" t="s">
        <v>112</v>
      </c>
      <c r="D2111" s="7" t="s">
        <v>9</v>
      </c>
      <c r="E2111" s="3">
        <f>SUM(E2106:E2109)</f>
        <v>20832</v>
      </c>
      <c r="F2111" s="8" t="s">
        <v>9</v>
      </c>
      <c r="G2111" s="3">
        <f>G2106+G2109</f>
        <v>14506</v>
      </c>
      <c r="H2111" s="8" t="s">
        <v>9</v>
      </c>
      <c r="I2111" s="3">
        <f>I2106+I2109</f>
        <v>20832</v>
      </c>
      <c r="J2111" s="8" t="s">
        <v>9</v>
      </c>
      <c r="K2111" s="3">
        <f>K2106+K2109</f>
        <v>20832</v>
      </c>
    </row>
    <row r="2112" spans="1:14" ht="15.6" thickTop="1" x14ac:dyDescent="0.25">
      <c r="D2112" s="7"/>
      <c r="E2112" s="2"/>
      <c r="F2112" s="8"/>
      <c r="G2112" s="2"/>
      <c r="H2112" s="8"/>
      <c r="J2112" s="8"/>
      <c r="K2112" s="2"/>
    </row>
    <row r="2113" spans="1:11" x14ac:dyDescent="0.25">
      <c r="D2113" s="7"/>
      <c r="E2113" s="2"/>
      <c r="F2113" s="8"/>
      <c r="G2113" s="2"/>
      <c r="H2113" s="8"/>
      <c r="J2113" s="8"/>
      <c r="K2113" s="2"/>
    </row>
    <row r="2114" spans="1:11" x14ac:dyDescent="0.25">
      <c r="D2114" s="7"/>
      <c r="E2114" s="2"/>
      <c r="F2114" s="8"/>
      <c r="G2114" s="2"/>
      <c r="H2114" s="8"/>
      <c r="J2114" s="8"/>
      <c r="K2114" s="2"/>
    </row>
    <row r="2115" spans="1:11" x14ac:dyDescent="0.25">
      <c r="D2115" s="7"/>
      <c r="E2115" s="2"/>
      <c r="F2115" s="8"/>
      <c r="G2115" s="2"/>
      <c r="H2115" s="8"/>
      <c r="J2115" s="8"/>
      <c r="K2115" s="2"/>
    </row>
    <row r="2116" spans="1:11" x14ac:dyDescent="0.25">
      <c r="D2116" s="7"/>
      <c r="E2116" s="2"/>
      <c r="F2116" s="8"/>
      <c r="G2116" s="2"/>
      <c r="H2116" s="8"/>
      <c r="J2116" s="8"/>
      <c r="K2116" s="2"/>
    </row>
    <row r="2117" spans="1:11" x14ac:dyDescent="0.25">
      <c r="D2117" s="7"/>
      <c r="E2117" s="2"/>
      <c r="F2117" s="8"/>
      <c r="G2117" s="2"/>
      <c r="H2117" s="8"/>
      <c r="J2117" s="8"/>
      <c r="K2117" s="2"/>
    </row>
    <row r="2118" spans="1:11" x14ac:dyDescent="0.25">
      <c r="D2118" s="7"/>
      <c r="E2118" s="2"/>
      <c r="F2118" s="8"/>
      <c r="G2118" s="2"/>
      <c r="H2118" s="8"/>
      <c r="J2118" s="8"/>
      <c r="K2118" s="2"/>
    </row>
    <row r="2119" spans="1:11" x14ac:dyDescent="0.25">
      <c r="D2119" s="7"/>
      <c r="E2119" s="2"/>
      <c r="F2119" s="8"/>
      <c r="G2119" s="2"/>
      <c r="H2119" s="8"/>
      <c r="J2119" s="8"/>
      <c r="K2119" s="2"/>
    </row>
    <row r="2120" spans="1:11" x14ac:dyDescent="0.25">
      <c r="D2120" s="7"/>
      <c r="E2120" s="2"/>
      <c r="F2120" s="8"/>
      <c r="G2120" s="2"/>
      <c r="H2120" s="8"/>
      <c r="J2120" s="8"/>
      <c r="K2120" s="2"/>
    </row>
    <row r="2121" spans="1:11" x14ac:dyDescent="0.25">
      <c r="D2121" s="7"/>
      <c r="E2121" s="2"/>
      <c r="F2121" s="8"/>
      <c r="G2121" s="2"/>
      <c r="H2121" s="8"/>
      <c r="J2121" s="8"/>
      <c r="K2121" s="2"/>
    </row>
    <row r="2122" spans="1:11" x14ac:dyDescent="0.25">
      <c r="D2122" s="7"/>
      <c r="E2122" s="2"/>
      <c r="F2122" s="8"/>
      <c r="G2122" s="2"/>
      <c r="H2122" s="8"/>
      <c r="J2122" s="8"/>
      <c r="K2122" s="2"/>
    </row>
    <row r="2123" spans="1:11" x14ac:dyDescent="0.25">
      <c r="D2123" s="7"/>
      <c r="E2123" s="2"/>
      <c r="F2123" s="8"/>
      <c r="G2123" s="2"/>
      <c r="H2123" s="8"/>
      <c r="J2123" s="8"/>
      <c r="K2123" s="2"/>
    </row>
    <row r="2124" spans="1:11" x14ac:dyDescent="0.25">
      <c r="D2124" s="7"/>
      <c r="E2124" s="2"/>
      <c r="F2124" s="8"/>
      <c r="G2124" s="2"/>
      <c r="H2124" s="8"/>
      <c r="J2124" s="8"/>
      <c r="K2124" s="2"/>
    </row>
    <row r="2125" spans="1:11" x14ac:dyDescent="0.25">
      <c r="D2125" s="7"/>
      <c r="E2125" s="2"/>
      <c r="F2125" s="8"/>
      <c r="G2125" s="2"/>
      <c r="H2125" s="8"/>
      <c r="J2125" s="8"/>
      <c r="K2125" s="2"/>
    </row>
    <row r="2126" spans="1:11" x14ac:dyDescent="0.25">
      <c r="D2126" s="7"/>
      <c r="E2126" s="2"/>
      <c r="F2126" s="8"/>
      <c r="G2126" s="2"/>
      <c r="H2126" s="8"/>
      <c r="J2126" s="8"/>
      <c r="K2126" s="2"/>
    </row>
    <row r="2128" spans="1:11" x14ac:dyDescent="0.25">
      <c r="A2128" s="86">
        <v>40</v>
      </c>
      <c r="B2128" s="86"/>
      <c r="C2128" s="86"/>
      <c r="D2128" s="86"/>
      <c r="E2128" s="86"/>
      <c r="F2128" s="86"/>
      <c r="G2128" s="86"/>
      <c r="H2128" s="86"/>
      <c r="I2128" s="86"/>
      <c r="J2128" s="86"/>
      <c r="K2128" s="86"/>
    </row>
    <row r="2129" spans="1:11" x14ac:dyDescent="0.25">
      <c r="A2129" s="86" t="s">
        <v>0</v>
      </c>
      <c r="B2129" s="86"/>
      <c r="C2129" s="86"/>
      <c r="D2129" s="86"/>
      <c r="E2129" s="86"/>
      <c r="F2129" s="86"/>
      <c r="G2129" s="86"/>
      <c r="H2129" s="86"/>
      <c r="I2129" s="86"/>
      <c r="J2129" s="86"/>
      <c r="K2129" s="86"/>
    </row>
    <row r="2131" spans="1:11" x14ac:dyDescent="0.25">
      <c r="A2131" s="86" t="s">
        <v>661</v>
      </c>
      <c r="B2131" s="86"/>
      <c r="C2131" s="86"/>
      <c r="D2131" s="86"/>
      <c r="E2131" s="86"/>
      <c r="F2131" s="86"/>
      <c r="G2131" s="86"/>
      <c r="H2131" s="86"/>
      <c r="I2131" s="86"/>
      <c r="J2131" s="86"/>
      <c r="K2131" s="86"/>
    </row>
    <row r="2133" spans="1:11" x14ac:dyDescent="0.25">
      <c r="A2133" s="86" t="s">
        <v>114</v>
      </c>
      <c r="B2133" s="86"/>
      <c r="C2133" s="86"/>
      <c r="D2133" s="86"/>
      <c r="E2133" s="86"/>
      <c r="F2133" s="86"/>
      <c r="G2133" s="86"/>
      <c r="H2133" s="86"/>
      <c r="I2133" s="86"/>
      <c r="J2133" s="86"/>
      <c r="K2133" s="86"/>
    </row>
    <row r="2135" spans="1:11" ht="15.75" customHeight="1" x14ac:dyDescent="0.25">
      <c r="A2135" s="86" t="s">
        <v>115</v>
      </c>
      <c r="B2135" s="86"/>
      <c r="C2135" s="86"/>
      <c r="D2135" s="86"/>
      <c r="E2135" s="86"/>
      <c r="F2135" s="86"/>
      <c r="G2135" s="86"/>
      <c r="H2135" s="86"/>
      <c r="I2135" s="86"/>
      <c r="J2135" s="86"/>
      <c r="K2135" s="86"/>
    </row>
    <row r="2137" spans="1:11" ht="15" customHeight="1" x14ac:dyDescent="0.25"/>
    <row r="2138" spans="1:11" ht="15" customHeight="1" x14ac:dyDescent="0.25">
      <c r="E2138" s="33">
        <v>2019</v>
      </c>
      <c r="G2138" s="33">
        <v>2020</v>
      </c>
      <c r="H2138" s="33"/>
      <c r="I2138" s="5">
        <v>2020</v>
      </c>
      <c r="K2138" s="33">
        <v>2021</v>
      </c>
    </row>
    <row r="2139" spans="1:11" ht="15" customHeight="1" x14ac:dyDescent="0.25">
      <c r="E2139" s="33" t="s">
        <v>86</v>
      </c>
      <c r="G2139" s="33" t="s">
        <v>5</v>
      </c>
      <c r="H2139" s="33"/>
      <c r="I2139" s="6" t="s">
        <v>4</v>
      </c>
      <c r="J2139" s="86" t="s">
        <v>5</v>
      </c>
      <c r="K2139" s="86"/>
    </row>
    <row r="2140" spans="1:11" ht="15" customHeight="1" x14ac:dyDescent="0.25"/>
    <row r="2141" spans="1:11" ht="15" customHeight="1" x14ac:dyDescent="0.25"/>
    <row r="2142" spans="1:11" ht="15" customHeight="1" x14ac:dyDescent="0.25">
      <c r="A2142" s="1" t="s">
        <v>6</v>
      </c>
      <c r="G2142" s="1" t="s">
        <v>11</v>
      </c>
    </row>
    <row r="2143" spans="1:11" ht="15" customHeight="1" x14ac:dyDescent="0.25">
      <c r="B2143" s="1" t="s">
        <v>121</v>
      </c>
      <c r="D2143" s="7" t="s">
        <v>9</v>
      </c>
      <c r="E2143" s="2">
        <v>42028</v>
      </c>
      <c r="F2143" s="8" t="s">
        <v>9</v>
      </c>
      <c r="G2143" s="2">
        <v>41000</v>
      </c>
      <c r="H2143" s="8" t="s">
        <v>9</v>
      </c>
      <c r="J2143" s="8" t="s">
        <v>9</v>
      </c>
      <c r="K2143" s="2"/>
    </row>
    <row r="2144" spans="1:11" ht="15" customHeight="1" x14ac:dyDescent="0.25">
      <c r="B2144" s="1" t="s">
        <v>70</v>
      </c>
      <c r="E2144" s="4">
        <v>61</v>
      </c>
      <c r="G2144" s="4"/>
      <c r="I2144" s="4"/>
      <c r="K2144" s="4"/>
    </row>
    <row r="2145" spans="1:11" ht="15" customHeight="1" x14ac:dyDescent="0.25">
      <c r="E2145" s="2"/>
      <c r="G2145" s="2"/>
      <c r="K2145" s="2"/>
    </row>
    <row r="2146" spans="1:11" ht="15" customHeight="1" x14ac:dyDescent="0.25">
      <c r="B2146" s="1" t="s">
        <v>85</v>
      </c>
      <c r="E2146" s="10">
        <f>SUM(E2143:E2145)</f>
        <v>42089</v>
      </c>
      <c r="G2146" s="10">
        <f>SUM(G2143:G2145)</f>
        <v>41000</v>
      </c>
      <c r="I2146" s="10">
        <f>SUM(I2143:I2145)</f>
        <v>0</v>
      </c>
      <c r="K2146" s="10">
        <f>SUM(K2143:K2145)</f>
        <v>0</v>
      </c>
    </row>
    <row r="2147" spans="1:11" ht="15" customHeight="1" x14ac:dyDescent="0.25">
      <c r="E2147" s="2"/>
      <c r="G2147" s="2"/>
      <c r="K2147" s="2"/>
    </row>
    <row r="2148" spans="1:11" ht="15" customHeight="1" x14ac:dyDescent="0.25">
      <c r="A2148" s="1" t="s">
        <v>88</v>
      </c>
      <c r="E2148" s="2"/>
      <c r="G2148" s="2"/>
      <c r="K2148" s="2"/>
    </row>
    <row r="2149" spans="1:11" ht="15" customHeight="1" x14ac:dyDescent="0.25">
      <c r="B2149" s="1" t="s">
        <v>666</v>
      </c>
      <c r="E2149" s="2">
        <v>38435</v>
      </c>
      <c r="F2149" s="1" t="s">
        <v>11</v>
      </c>
      <c r="G2149" s="2">
        <v>40355</v>
      </c>
      <c r="H2149" s="1" t="s">
        <v>11</v>
      </c>
      <c r="K2149" s="2"/>
    </row>
    <row r="2150" spans="1:11" ht="15" customHeight="1" x14ac:dyDescent="0.25">
      <c r="B2150" s="1" t="s">
        <v>94</v>
      </c>
      <c r="E2150" s="10"/>
      <c r="G2150" s="10"/>
      <c r="I2150" s="10"/>
      <c r="K2150" s="10"/>
    </row>
    <row r="2151" spans="1:11" ht="15" customHeight="1" x14ac:dyDescent="0.25">
      <c r="E2151" s="2"/>
      <c r="G2151" s="2"/>
      <c r="K2151" s="2"/>
    </row>
    <row r="2152" spans="1:11" ht="15" customHeight="1" x14ac:dyDescent="0.25">
      <c r="B2152" s="1" t="s">
        <v>95</v>
      </c>
      <c r="E2152" s="4">
        <f>SUM(E2149:E2151)</f>
        <v>38435</v>
      </c>
      <c r="F2152" s="2"/>
      <c r="G2152" s="4">
        <f>SUM(G2149:G2151)</f>
        <v>40355</v>
      </c>
      <c r="H2152" s="2"/>
      <c r="I2152" s="4">
        <f>SUM(I2149:I2150)</f>
        <v>0</v>
      </c>
      <c r="J2152" s="2"/>
      <c r="K2152" s="4">
        <f>SUM(K2149:K2151)</f>
        <v>0</v>
      </c>
    </row>
    <row r="2153" spans="1:11" ht="15" customHeight="1" x14ac:dyDescent="0.25">
      <c r="E2153" s="2"/>
      <c r="G2153" s="2"/>
      <c r="K2153" s="2"/>
    </row>
    <row r="2154" spans="1:11" ht="15" customHeight="1" x14ac:dyDescent="0.25">
      <c r="B2154" s="1" t="s">
        <v>96</v>
      </c>
      <c r="E2154" s="2"/>
      <c r="G2154" s="2"/>
      <c r="K2154" s="2"/>
    </row>
    <row r="2155" spans="1:11" ht="15" customHeight="1" x14ac:dyDescent="0.25">
      <c r="C2155" s="1" t="s">
        <v>97</v>
      </c>
      <c r="E2155" s="2">
        <f>E2146-E2152</f>
        <v>3654</v>
      </c>
      <c r="G2155" s="2">
        <f>SUM(G2146-G2152)</f>
        <v>645</v>
      </c>
      <c r="I2155" s="2">
        <f>SUM(I2146-I2152)</f>
        <v>0</v>
      </c>
      <c r="K2155" s="2">
        <f>K2146-K2152</f>
        <v>0</v>
      </c>
    </row>
    <row r="2156" spans="1:11" ht="15" customHeight="1" x14ac:dyDescent="0.25">
      <c r="E2156" s="2"/>
      <c r="G2156" s="2"/>
      <c r="K2156" s="2"/>
    </row>
    <row r="2157" spans="1:11" ht="15" customHeight="1" x14ac:dyDescent="0.25">
      <c r="A2157" s="1" t="s">
        <v>111</v>
      </c>
      <c r="E2157" s="10">
        <v>18761</v>
      </c>
      <c r="G2157" s="10">
        <v>20558</v>
      </c>
      <c r="I2157" s="10">
        <f>E2159</f>
        <v>22415</v>
      </c>
      <c r="K2157" s="10">
        <f>I2159</f>
        <v>22415</v>
      </c>
    </row>
    <row r="2158" spans="1:11" ht="15" customHeight="1" x14ac:dyDescent="0.25">
      <c r="E2158" s="2"/>
      <c r="G2158" s="2"/>
      <c r="K2158" s="2"/>
    </row>
    <row r="2159" spans="1:11" ht="15" customHeight="1" thickBot="1" x14ac:dyDescent="0.3">
      <c r="A2159" s="1" t="s">
        <v>112</v>
      </c>
      <c r="D2159" s="7" t="s">
        <v>9</v>
      </c>
      <c r="E2159" s="3">
        <f>SUM(E2155:E2158)</f>
        <v>22415</v>
      </c>
      <c r="F2159" s="8" t="s">
        <v>9</v>
      </c>
      <c r="G2159" s="3">
        <f>G2155+G2157</f>
        <v>21203</v>
      </c>
      <c r="H2159" s="8" t="s">
        <v>9</v>
      </c>
      <c r="I2159" s="3">
        <f>SUM(I2155:I2158)</f>
        <v>22415</v>
      </c>
      <c r="J2159" s="8" t="s">
        <v>9</v>
      </c>
      <c r="K2159" s="3">
        <f>K2155+K2157</f>
        <v>22415</v>
      </c>
    </row>
    <row r="2160" spans="1:11" ht="15" customHeight="1" thickTop="1" x14ac:dyDescent="0.25">
      <c r="D2160" s="7"/>
      <c r="E2160" s="2"/>
      <c r="F2160" s="8"/>
      <c r="G2160" s="2"/>
      <c r="H2160" s="8"/>
      <c r="J2160" s="8"/>
      <c r="K2160" s="2"/>
    </row>
    <row r="2161" spans="4:11" ht="15" customHeight="1" x14ac:dyDescent="0.25">
      <c r="D2161" s="7"/>
      <c r="E2161" s="2"/>
      <c r="F2161" s="8"/>
      <c r="G2161" s="2"/>
      <c r="H2161" s="8"/>
      <c r="J2161" s="8"/>
      <c r="K2161" s="2"/>
    </row>
    <row r="2162" spans="4:11" ht="15" customHeight="1" x14ac:dyDescent="0.25">
      <c r="D2162" s="7"/>
      <c r="E2162" s="2"/>
      <c r="F2162" s="8"/>
      <c r="G2162" s="2"/>
      <c r="H2162" s="8"/>
      <c r="J2162" s="8"/>
      <c r="K2162" s="2"/>
    </row>
    <row r="2163" spans="4:11" ht="15" customHeight="1" x14ac:dyDescent="0.25">
      <c r="D2163" s="7"/>
      <c r="E2163" s="2"/>
      <c r="F2163" s="8"/>
      <c r="G2163" s="2"/>
      <c r="H2163" s="8"/>
      <c r="J2163" s="8"/>
      <c r="K2163" s="2"/>
    </row>
    <row r="2164" spans="4:11" ht="15" customHeight="1" x14ac:dyDescent="0.25">
      <c r="D2164" s="7"/>
      <c r="E2164" s="2"/>
      <c r="F2164" s="8"/>
      <c r="G2164" s="2"/>
      <c r="H2164" s="8"/>
      <c r="J2164" s="8"/>
      <c r="K2164" s="2"/>
    </row>
    <row r="2165" spans="4:11" ht="15" customHeight="1" x14ac:dyDescent="0.25">
      <c r="D2165" s="7"/>
      <c r="E2165" s="2"/>
      <c r="F2165" s="8"/>
      <c r="G2165" s="2"/>
      <c r="H2165" s="8"/>
      <c r="J2165" s="8"/>
      <c r="K2165" s="2"/>
    </row>
    <row r="2166" spans="4:11" ht="15" customHeight="1" x14ac:dyDescent="0.25">
      <c r="D2166" s="7"/>
      <c r="E2166" s="2"/>
      <c r="F2166" s="8"/>
      <c r="G2166" s="2"/>
      <c r="H2166" s="8"/>
      <c r="J2166" s="8"/>
      <c r="K2166" s="2"/>
    </row>
    <row r="2167" spans="4:11" ht="15" customHeight="1" x14ac:dyDescent="0.25">
      <c r="D2167" s="7"/>
      <c r="E2167" s="2"/>
      <c r="F2167" s="8"/>
      <c r="G2167" s="2"/>
      <c r="H2167" s="8"/>
      <c r="J2167" s="8"/>
      <c r="K2167" s="2"/>
    </row>
    <row r="2168" spans="4:11" ht="15" customHeight="1" x14ac:dyDescent="0.25">
      <c r="D2168" s="7"/>
      <c r="E2168" s="2"/>
      <c r="F2168" s="8"/>
      <c r="G2168" s="2"/>
      <c r="H2168" s="8"/>
      <c r="J2168" s="8"/>
      <c r="K2168" s="2"/>
    </row>
    <row r="2169" spans="4:11" ht="15" customHeight="1" x14ac:dyDescent="0.25">
      <c r="D2169" s="7"/>
      <c r="E2169" s="2"/>
      <c r="F2169" s="8"/>
      <c r="G2169" s="2"/>
      <c r="H2169" s="8"/>
      <c r="J2169" s="8"/>
      <c r="K2169" s="2"/>
    </row>
    <row r="2170" spans="4:11" ht="15" customHeight="1" x14ac:dyDescent="0.25">
      <c r="D2170" s="7"/>
      <c r="E2170" s="2"/>
      <c r="F2170" s="8"/>
      <c r="G2170" s="2"/>
      <c r="H2170" s="8"/>
      <c r="J2170" s="8"/>
      <c r="K2170" s="2"/>
    </row>
    <row r="2171" spans="4:11" ht="15" customHeight="1" x14ac:dyDescent="0.25">
      <c r="D2171" s="7"/>
      <c r="E2171" s="2"/>
      <c r="F2171" s="8"/>
      <c r="G2171" s="2"/>
      <c r="H2171" s="8"/>
      <c r="J2171" s="8"/>
      <c r="K2171" s="2"/>
    </row>
    <row r="2172" spans="4:11" ht="15" customHeight="1" x14ac:dyDescent="0.25">
      <c r="D2172" s="7"/>
      <c r="E2172" s="2"/>
      <c r="F2172" s="8"/>
      <c r="G2172" s="2"/>
      <c r="H2172" s="8"/>
      <c r="J2172" s="8"/>
      <c r="K2172" s="2"/>
    </row>
    <row r="2173" spans="4:11" ht="15" customHeight="1" x14ac:dyDescent="0.25">
      <c r="D2173" s="7"/>
      <c r="E2173" s="2"/>
      <c r="F2173" s="8"/>
      <c r="G2173" s="2"/>
      <c r="H2173" s="8"/>
      <c r="J2173" s="8"/>
      <c r="K2173" s="2"/>
    </row>
    <row r="2174" spans="4:11" ht="15" customHeight="1" x14ac:dyDescent="0.25">
      <c r="D2174" s="7"/>
      <c r="E2174" s="2"/>
      <c r="F2174" s="8"/>
      <c r="G2174" s="2"/>
      <c r="H2174" s="8"/>
      <c r="J2174" s="8"/>
      <c r="K2174" s="2"/>
    </row>
    <row r="2175" spans="4:11" ht="15" customHeight="1" x14ac:dyDescent="0.25">
      <c r="D2175" s="7"/>
      <c r="E2175" s="2"/>
      <c r="F2175" s="8"/>
      <c r="G2175" s="2"/>
      <c r="H2175" s="8"/>
      <c r="J2175" s="8"/>
      <c r="K2175" s="2"/>
    </row>
    <row r="2176" spans="4:11" ht="15" customHeight="1" x14ac:dyDescent="0.25">
      <c r="D2176" s="7"/>
      <c r="E2176" s="2"/>
      <c r="F2176" s="8"/>
      <c r="G2176" s="2"/>
      <c r="H2176" s="8"/>
      <c r="J2176" s="8"/>
      <c r="K2176" s="2"/>
    </row>
    <row r="2177" spans="1:11" ht="15" customHeight="1" x14ac:dyDescent="0.25">
      <c r="D2177" s="7"/>
      <c r="E2177" s="2"/>
      <c r="F2177" s="8"/>
      <c r="G2177" s="2"/>
      <c r="H2177" s="8"/>
      <c r="J2177" s="8"/>
      <c r="K2177" s="2"/>
    </row>
    <row r="2178" spans="1:11" ht="15" customHeight="1" x14ac:dyDescent="0.25">
      <c r="D2178" s="7"/>
      <c r="E2178" s="2"/>
      <c r="F2178" s="8"/>
      <c r="G2178" s="2"/>
      <c r="H2178" s="8"/>
      <c r="J2178" s="8"/>
      <c r="K2178" s="2"/>
    </row>
    <row r="2179" spans="1:11" ht="15" customHeight="1" x14ac:dyDescent="0.25">
      <c r="D2179" s="7"/>
      <c r="E2179" s="2"/>
      <c r="F2179" s="8"/>
      <c r="G2179" s="2"/>
      <c r="H2179" s="8"/>
      <c r="J2179" s="8"/>
      <c r="K2179" s="2"/>
    </row>
    <row r="2180" spans="1:11" ht="15" customHeight="1" x14ac:dyDescent="0.25">
      <c r="D2180" s="7"/>
      <c r="E2180" s="2"/>
      <c r="F2180" s="8"/>
      <c r="G2180" s="2"/>
      <c r="H2180" s="8"/>
      <c r="J2180" s="8"/>
      <c r="K2180" s="2"/>
    </row>
    <row r="2181" spans="1:11" ht="15" customHeight="1" x14ac:dyDescent="0.25">
      <c r="D2181" s="7"/>
      <c r="E2181" s="2"/>
      <c r="F2181" s="8"/>
      <c r="G2181" s="2"/>
      <c r="H2181" s="8"/>
      <c r="J2181" s="8"/>
      <c r="K2181" s="2"/>
    </row>
    <row r="2182" spans="1:11" ht="15" customHeight="1" x14ac:dyDescent="0.25">
      <c r="D2182" s="7"/>
      <c r="E2182" s="2"/>
      <c r="F2182" s="8"/>
      <c r="G2182" s="2"/>
      <c r="H2182" s="8"/>
      <c r="J2182" s="8"/>
      <c r="K2182" s="2"/>
    </row>
    <row r="2183" spans="1:11" ht="15" customHeight="1" x14ac:dyDescent="0.25">
      <c r="D2183" s="7"/>
      <c r="E2183" s="2"/>
      <c r="F2183" s="8"/>
      <c r="G2183" s="2"/>
      <c r="H2183" s="8"/>
      <c r="J2183" s="8"/>
      <c r="K2183" s="2"/>
    </row>
    <row r="2184" spans="1:11" ht="15" customHeight="1" x14ac:dyDescent="0.25">
      <c r="A2184" s="86">
        <v>41</v>
      </c>
      <c r="B2184" s="86"/>
      <c r="C2184" s="86"/>
      <c r="D2184" s="86"/>
      <c r="E2184" s="86"/>
      <c r="F2184" s="86"/>
      <c r="G2184" s="86"/>
      <c r="H2184" s="86"/>
      <c r="I2184" s="86"/>
      <c r="J2184" s="86"/>
      <c r="K2184" s="86"/>
    </row>
    <row r="2185" spans="1:11" ht="15" customHeight="1" x14ac:dyDescent="0.25">
      <c r="A2185" s="86" t="s">
        <v>0</v>
      </c>
      <c r="B2185" s="86"/>
      <c r="C2185" s="86"/>
      <c r="D2185" s="86"/>
      <c r="E2185" s="86"/>
      <c r="F2185" s="86"/>
      <c r="G2185" s="86"/>
      <c r="H2185" s="86"/>
      <c r="I2185" s="86"/>
      <c r="J2185" s="86"/>
      <c r="K2185" s="86"/>
    </row>
    <row r="2186" spans="1:11" ht="15" customHeight="1" x14ac:dyDescent="0.25"/>
    <row r="2187" spans="1:11" ht="15" customHeight="1" x14ac:dyDescent="0.25">
      <c r="A2187" s="86" t="s">
        <v>669</v>
      </c>
      <c r="B2187" s="86"/>
      <c r="C2187" s="86"/>
      <c r="D2187" s="86"/>
      <c r="E2187" s="86"/>
      <c r="F2187" s="86"/>
      <c r="G2187" s="86"/>
      <c r="H2187" s="86"/>
      <c r="I2187" s="86"/>
      <c r="J2187" s="86"/>
      <c r="K2187" s="86"/>
    </row>
    <row r="2188" spans="1:11" ht="15" customHeight="1" x14ac:dyDescent="0.25"/>
    <row r="2189" spans="1:11" ht="15" customHeight="1" x14ac:dyDescent="0.25">
      <c r="A2189" s="86" t="s">
        <v>114</v>
      </c>
      <c r="B2189" s="86"/>
      <c r="C2189" s="86"/>
      <c r="D2189" s="86"/>
      <c r="E2189" s="86"/>
      <c r="F2189" s="86"/>
      <c r="G2189" s="86"/>
      <c r="H2189" s="86"/>
      <c r="I2189" s="86"/>
      <c r="J2189" s="86"/>
      <c r="K2189" s="86"/>
    </row>
    <row r="2190" spans="1:11" ht="15" customHeight="1" x14ac:dyDescent="0.25"/>
    <row r="2191" spans="1:11" ht="15" customHeight="1" x14ac:dyDescent="0.25">
      <c r="A2191" s="86" t="s">
        <v>115</v>
      </c>
      <c r="B2191" s="86"/>
      <c r="C2191" s="86"/>
      <c r="D2191" s="86"/>
      <c r="E2191" s="86"/>
      <c r="F2191" s="86"/>
      <c r="G2191" s="86"/>
      <c r="H2191" s="86"/>
      <c r="I2191" s="86"/>
      <c r="J2191" s="86"/>
      <c r="K2191" s="86"/>
    </row>
    <row r="2192" spans="1:11" ht="15" customHeight="1" x14ac:dyDescent="0.25"/>
    <row r="2193" spans="1:11" ht="15" customHeight="1" x14ac:dyDescent="0.25"/>
    <row r="2194" spans="1:11" ht="15" customHeight="1" x14ac:dyDescent="0.25">
      <c r="E2194" s="33">
        <v>2019</v>
      </c>
      <c r="G2194" s="33">
        <v>2020</v>
      </c>
      <c r="H2194" s="33"/>
      <c r="I2194" s="5">
        <v>2020</v>
      </c>
      <c r="K2194" s="33">
        <v>2021</v>
      </c>
    </row>
    <row r="2195" spans="1:11" ht="15" customHeight="1" x14ac:dyDescent="0.25">
      <c r="E2195" s="33" t="s">
        <v>86</v>
      </c>
      <c r="G2195" s="33" t="s">
        <v>5</v>
      </c>
      <c r="H2195" s="33"/>
      <c r="I2195" s="6" t="s">
        <v>4</v>
      </c>
      <c r="J2195" s="86" t="s">
        <v>5</v>
      </c>
      <c r="K2195" s="86"/>
    </row>
    <row r="2196" spans="1:11" ht="15" customHeight="1" x14ac:dyDescent="0.25"/>
    <row r="2197" spans="1:11" ht="15" customHeight="1" x14ac:dyDescent="0.25"/>
    <row r="2198" spans="1:11" ht="15" customHeight="1" x14ac:dyDescent="0.25">
      <c r="A2198" s="1" t="s">
        <v>6</v>
      </c>
    </row>
    <row r="2199" spans="1:11" ht="15" customHeight="1" x14ac:dyDescent="0.25">
      <c r="B2199" s="1" t="s">
        <v>121</v>
      </c>
      <c r="D2199" s="7" t="s">
        <v>9</v>
      </c>
      <c r="E2199" s="2">
        <v>9869</v>
      </c>
      <c r="F2199" s="8" t="s">
        <v>9</v>
      </c>
      <c r="G2199" s="2">
        <v>9000</v>
      </c>
      <c r="H2199" s="8" t="s">
        <v>9</v>
      </c>
      <c r="J2199" s="8" t="s">
        <v>9</v>
      </c>
      <c r="K2199" s="2"/>
    </row>
    <row r="2200" spans="1:11" ht="15" customHeight="1" x14ac:dyDescent="0.25">
      <c r="B2200" s="1" t="s">
        <v>70</v>
      </c>
      <c r="E2200" s="10">
        <v>71</v>
      </c>
      <c r="G2200" s="10">
        <v>20</v>
      </c>
      <c r="I2200" s="10"/>
      <c r="K2200" s="10"/>
    </row>
    <row r="2201" spans="1:11" ht="15" customHeight="1" x14ac:dyDescent="0.25">
      <c r="E2201" s="2"/>
      <c r="G2201" s="2"/>
      <c r="K2201" s="2"/>
    </row>
    <row r="2202" spans="1:11" ht="15" customHeight="1" x14ac:dyDescent="0.25">
      <c r="B2202" s="1" t="s">
        <v>85</v>
      </c>
      <c r="E2202" s="10">
        <f>SUM(E2199:E2201)</f>
        <v>9940</v>
      </c>
      <c r="G2202" s="10">
        <f>SUM(G2199:G2201)</f>
        <v>9020</v>
      </c>
      <c r="I2202" s="10">
        <f>SUM(I2199:I2201)</f>
        <v>0</v>
      </c>
      <c r="K2202" s="10">
        <f>SUM(K2199:K2201)</f>
        <v>0</v>
      </c>
    </row>
    <row r="2203" spans="1:11" ht="15" customHeight="1" x14ac:dyDescent="0.25">
      <c r="E2203" s="2"/>
      <c r="G2203" s="2"/>
      <c r="K2203" s="2"/>
    </row>
    <row r="2204" spans="1:11" ht="15" customHeight="1" x14ac:dyDescent="0.25">
      <c r="A2204" s="1" t="s">
        <v>88</v>
      </c>
      <c r="E2204" s="2"/>
      <c r="G2204" s="2"/>
      <c r="K2204" s="2"/>
    </row>
    <row r="2205" spans="1:11" ht="15" customHeight="1" x14ac:dyDescent="0.25">
      <c r="B2205" s="1" t="s">
        <v>207</v>
      </c>
      <c r="E2205" s="2"/>
      <c r="G2205" s="2">
        <v>2500</v>
      </c>
      <c r="K2205" s="2"/>
    </row>
    <row r="2206" spans="1:11" ht="15" customHeight="1" x14ac:dyDescent="0.25">
      <c r="B2206" s="1" t="s">
        <v>384</v>
      </c>
      <c r="E2206" s="2">
        <v>6030</v>
      </c>
      <c r="G2206" s="2">
        <v>6030</v>
      </c>
      <c r="K2206" s="2"/>
    </row>
    <row r="2207" spans="1:11" ht="15" customHeight="1" x14ac:dyDescent="0.25">
      <c r="B2207" s="1" t="s">
        <v>94</v>
      </c>
      <c r="E2207" s="10">
        <v>1030</v>
      </c>
      <c r="G2207" s="15">
        <v>500</v>
      </c>
      <c r="I2207" s="10"/>
      <c r="K2207" s="15"/>
    </row>
    <row r="2208" spans="1:11" ht="15" customHeight="1" x14ac:dyDescent="0.25">
      <c r="E2208" s="2"/>
      <c r="G2208" s="2"/>
      <c r="K2208" s="2"/>
    </row>
    <row r="2209" spans="1:11" ht="15" customHeight="1" x14ac:dyDescent="0.25">
      <c r="B2209" s="1" t="s">
        <v>95</v>
      </c>
      <c r="E2209" s="10">
        <f>SUM(E2205:E2208)</f>
        <v>7060</v>
      </c>
      <c r="G2209" s="10">
        <f>SUM(G2205:G2208)</f>
        <v>9030</v>
      </c>
      <c r="I2209" s="10">
        <f>SUM(I2205:I2208)</f>
        <v>0</v>
      </c>
      <c r="K2209" s="15">
        <f>SUM(K2205:K2208)</f>
        <v>0</v>
      </c>
    </row>
    <row r="2210" spans="1:11" ht="15" customHeight="1" x14ac:dyDescent="0.25">
      <c r="E2210" s="2"/>
      <c r="G2210" s="2"/>
      <c r="K2210" s="2"/>
    </row>
    <row r="2211" spans="1:11" ht="15" customHeight="1" x14ac:dyDescent="0.25">
      <c r="B2211" s="1" t="s">
        <v>96</v>
      </c>
      <c r="E2211" s="2"/>
      <c r="G2211" s="2"/>
      <c r="K2211" s="2"/>
    </row>
    <row r="2212" spans="1:11" ht="15" customHeight="1" x14ac:dyDescent="0.25">
      <c r="C2212" s="1" t="s">
        <v>97</v>
      </c>
      <c r="E2212" s="2">
        <f>SUM(E2202-E2209)</f>
        <v>2880</v>
      </c>
      <c r="G2212" s="2">
        <f>SUM(G2202-G2209)</f>
        <v>-10</v>
      </c>
      <c r="I2212" s="2">
        <f>SUM(I2202-I2209)</f>
        <v>0</v>
      </c>
      <c r="K2212" s="2">
        <f>SUM(K2202-K2209)</f>
        <v>0</v>
      </c>
    </row>
    <row r="2213" spans="1:11" ht="15" customHeight="1" x14ac:dyDescent="0.25">
      <c r="E2213" s="2"/>
      <c r="G2213" s="2"/>
      <c r="K2213" s="2"/>
    </row>
    <row r="2214" spans="1:11" ht="15" customHeight="1" x14ac:dyDescent="0.25">
      <c r="A2214" s="1" t="s">
        <v>111</v>
      </c>
      <c r="E2214" s="4">
        <v>17095</v>
      </c>
      <c r="G2214" s="4">
        <v>19423</v>
      </c>
      <c r="I2214" s="4">
        <f>E2216</f>
        <v>19975</v>
      </c>
      <c r="K2214" s="4">
        <f>I2216</f>
        <v>19975</v>
      </c>
    </row>
    <row r="2215" spans="1:11" ht="15" customHeight="1" x14ac:dyDescent="0.25">
      <c r="E2215" s="2"/>
      <c r="G2215" s="2"/>
      <c r="K2215" s="2"/>
    </row>
    <row r="2216" spans="1:11" ht="15" customHeight="1" thickBot="1" x14ac:dyDescent="0.3">
      <c r="A2216" s="1" t="s">
        <v>112</v>
      </c>
      <c r="D2216" s="7" t="s">
        <v>9</v>
      </c>
      <c r="E2216" s="3">
        <f>SUM(E2212:E2214)</f>
        <v>19975</v>
      </c>
      <c r="F2216" s="8" t="s">
        <v>9</v>
      </c>
      <c r="G2216" s="3">
        <f>G2212+G2214</f>
        <v>19413</v>
      </c>
      <c r="H2216" s="8" t="s">
        <v>9</v>
      </c>
      <c r="I2216" s="3">
        <f>I2212+I2214</f>
        <v>19975</v>
      </c>
      <c r="J2216" s="8" t="s">
        <v>9</v>
      </c>
      <c r="K2216" s="3">
        <f>SUM(K2212:K2214)</f>
        <v>19975</v>
      </c>
    </row>
    <row r="2217" spans="1:11" ht="15" customHeight="1" thickTop="1" x14ac:dyDescent="0.25">
      <c r="D2217" s="7"/>
      <c r="E2217" s="2"/>
      <c r="F2217" s="8"/>
      <c r="G2217" s="2"/>
      <c r="H2217" s="8"/>
      <c r="J2217" s="8"/>
      <c r="K2217" s="2"/>
    </row>
    <row r="2218" spans="1:11" ht="15" customHeight="1" x14ac:dyDescent="0.25">
      <c r="D2218" s="7"/>
      <c r="E2218" s="2"/>
      <c r="F2218" s="8"/>
      <c r="G2218" s="2"/>
      <c r="H2218" s="8"/>
      <c r="J2218" s="8"/>
      <c r="K2218" s="2"/>
    </row>
    <row r="2219" spans="1:11" ht="15" customHeight="1" x14ac:dyDescent="0.25">
      <c r="D2219" s="7"/>
      <c r="E2219" s="2"/>
      <c r="F2219" s="8"/>
      <c r="G2219" s="2"/>
      <c r="H2219" s="8"/>
      <c r="J2219" s="8"/>
      <c r="K2219" s="2"/>
    </row>
    <row r="2220" spans="1:11" ht="15" customHeight="1" x14ac:dyDescent="0.25">
      <c r="D2220" s="7"/>
      <c r="E2220" s="2"/>
      <c r="F2220" s="8"/>
      <c r="G2220" s="2"/>
      <c r="H2220" s="8"/>
      <c r="J2220" s="8"/>
      <c r="K2220" s="2"/>
    </row>
    <row r="2221" spans="1:11" ht="15" customHeight="1" x14ac:dyDescent="0.25">
      <c r="D2221" s="7"/>
      <c r="E2221" s="2"/>
      <c r="F2221" s="8"/>
      <c r="G2221" s="2"/>
      <c r="H2221" s="8"/>
      <c r="J2221" s="8"/>
      <c r="K2221" s="2"/>
    </row>
    <row r="2222" spans="1:11" ht="15" customHeight="1" x14ac:dyDescent="0.25">
      <c r="D2222" s="7"/>
      <c r="E2222" s="2"/>
      <c r="F2222" s="8"/>
      <c r="G2222" s="2"/>
      <c r="H2222" s="8"/>
      <c r="J2222" s="8"/>
      <c r="K2222" s="2"/>
    </row>
    <row r="2223" spans="1:11" ht="15" customHeight="1" x14ac:dyDescent="0.25">
      <c r="D2223" s="7"/>
      <c r="E2223" s="2"/>
      <c r="F2223" s="8"/>
      <c r="G2223" s="2"/>
      <c r="H2223" s="8"/>
      <c r="J2223" s="8"/>
      <c r="K2223" s="2"/>
    </row>
    <row r="2224" spans="1:11" ht="15" customHeight="1" x14ac:dyDescent="0.25">
      <c r="D2224" s="7"/>
      <c r="E2224" s="2"/>
      <c r="F2224" s="8"/>
      <c r="G2224" s="2"/>
      <c r="H2224" s="8"/>
      <c r="J2224" s="8"/>
      <c r="K2224" s="2"/>
    </row>
    <row r="2225" spans="1:11" ht="15" customHeight="1" x14ac:dyDescent="0.25">
      <c r="D2225" s="7"/>
      <c r="E2225" s="2"/>
      <c r="F2225" s="8"/>
      <c r="G2225" s="2"/>
      <c r="H2225" s="8"/>
      <c r="J2225" s="8"/>
      <c r="K2225" s="2"/>
    </row>
    <row r="2226" spans="1:11" ht="15" customHeight="1" x14ac:dyDescent="0.25">
      <c r="D2226" s="7"/>
      <c r="E2226" s="2"/>
      <c r="F2226" s="8"/>
      <c r="G2226" s="2"/>
      <c r="H2226" s="8"/>
      <c r="J2226" s="8"/>
      <c r="K2226" s="2"/>
    </row>
    <row r="2227" spans="1:11" ht="15" customHeight="1" x14ac:dyDescent="0.25">
      <c r="D2227" s="7"/>
      <c r="E2227" s="2"/>
      <c r="F2227" s="8"/>
      <c r="G2227" s="2"/>
      <c r="H2227" s="8"/>
      <c r="J2227" s="8"/>
      <c r="K2227" s="2"/>
    </row>
    <row r="2228" spans="1:11" ht="15" customHeight="1" x14ac:dyDescent="0.25">
      <c r="D2228" s="7"/>
      <c r="E2228" s="2"/>
      <c r="F2228" s="8"/>
      <c r="G2228" s="2"/>
      <c r="H2228" s="8"/>
      <c r="J2228" s="8"/>
      <c r="K2228" s="2"/>
    </row>
    <row r="2229" spans="1:11" ht="15" customHeight="1" x14ac:dyDescent="0.25">
      <c r="D2229" s="7"/>
      <c r="E2229" s="2"/>
      <c r="F2229" s="8"/>
      <c r="G2229" s="2"/>
      <c r="H2229" s="8"/>
      <c r="J2229" s="8"/>
      <c r="K2229" s="2"/>
    </row>
    <row r="2230" spans="1:11" ht="15" customHeight="1" x14ac:dyDescent="0.25">
      <c r="D2230" s="7"/>
      <c r="E2230" s="2"/>
      <c r="F2230" s="8"/>
      <c r="G2230" s="2"/>
      <c r="H2230" s="8"/>
      <c r="J2230" s="8"/>
      <c r="K2230" s="2"/>
    </row>
    <row r="2231" spans="1:11" ht="15" customHeight="1" x14ac:dyDescent="0.25">
      <c r="D2231" s="7"/>
      <c r="E2231" s="2"/>
      <c r="F2231" s="8"/>
      <c r="G2231" s="2"/>
      <c r="H2231" s="8"/>
      <c r="J2231" s="8"/>
      <c r="K2231" s="2"/>
    </row>
    <row r="2232" spans="1:11" ht="15" customHeight="1" x14ac:dyDescent="0.25">
      <c r="D2232" s="7"/>
      <c r="E2232" s="2"/>
      <c r="F2232" s="8"/>
      <c r="G2232" s="2"/>
      <c r="H2232" s="8"/>
      <c r="J2232" s="8"/>
      <c r="K2232" s="2"/>
    </row>
    <row r="2233" spans="1:11" ht="15" customHeight="1" x14ac:dyDescent="0.25">
      <c r="D2233" s="7"/>
      <c r="E2233" s="2"/>
      <c r="F2233" s="8"/>
      <c r="G2233" s="2"/>
      <c r="H2233" s="8"/>
      <c r="J2233" s="8"/>
      <c r="K2233" s="2"/>
    </row>
    <row r="2234" spans="1:11" ht="15" customHeight="1" x14ac:dyDescent="0.25">
      <c r="D2234" s="7"/>
      <c r="E2234" s="2"/>
      <c r="F2234" s="8"/>
      <c r="G2234" s="2"/>
      <c r="H2234" s="8"/>
      <c r="J2234" s="8"/>
      <c r="K2234" s="2"/>
    </row>
    <row r="2235" spans="1:11" ht="15" customHeight="1" x14ac:dyDescent="0.25">
      <c r="D2235" s="7"/>
      <c r="E2235" s="2"/>
      <c r="F2235" s="8"/>
      <c r="G2235" s="2"/>
      <c r="H2235" s="8"/>
      <c r="J2235" s="8"/>
      <c r="K2235" s="2"/>
    </row>
    <row r="2236" spans="1:11" ht="15" customHeight="1" x14ac:dyDescent="0.25">
      <c r="D2236" s="7"/>
      <c r="E2236" s="2"/>
      <c r="F2236" s="8"/>
      <c r="G2236" s="2"/>
      <c r="H2236" s="8"/>
      <c r="J2236" s="8"/>
      <c r="K2236" s="2"/>
    </row>
    <row r="2237" spans="1:11" ht="15" customHeight="1" x14ac:dyDescent="0.25">
      <c r="D2237" s="7"/>
      <c r="E2237" s="2"/>
      <c r="F2237" s="8"/>
      <c r="G2237" s="2"/>
      <c r="H2237" s="8"/>
      <c r="J2237" s="8"/>
      <c r="K2237" s="2"/>
    </row>
    <row r="2238" spans="1:11" ht="15" customHeight="1" x14ac:dyDescent="0.25">
      <c r="D2238" s="7"/>
      <c r="E2238" s="2"/>
      <c r="F2238" s="8"/>
      <c r="G2238" s="2"/>
      <c r="H2238" s="8"/>
      <c r="J2238" s="8"/>
      <c r="K2238" s="2"/>
    </row>
    <row r="2239" spans="1:11" ht="15" customHeight="1" x14ac:dyDescent="0.25">
      <c r="D2239" s="7"/>
      <c r="E2239" s="2"/>
      <c r="F2239" s="8"/>
      <c r="G2239" s="2"/>
      <c r="H2239" s="8"/>
      <c r="J2239" s="8"/>
      <c r="K2239" s="2"/>
    </row>
    <row r="2240" spans="1:11" ht="15" customHeight="1" x14ac:dyDescent="0.25">
      <c r="A2240" s="86">
        <v>42</v>
      </c>
      <c r="B2240" s="86"/>
      <c r="C2240" s="86"/>
      <c r="D2240" s="86"/>
      <c r="E2240" s="86"/>
      <c r="F2240" s="86"/>
      <c r="G2240" s="86"/>
      <c r="H2240" s="86"/>
      <c r="I2240" s="86"/>
      <c r="J2240" s="86"/>
      <c r="K2240" s="86"/>
    </row>
    <row r="2241" spans="1:11" ht="15" customHeight="1" x14ac:dyDescent="0.25">
      <c r="A2241" s="86" t="s">
        <v>0</v>
      </c>
      <c r="B2241" s="86"/>
      <c r="C2241" s="86"/>
      <c r="D2241" s="86"/>
      <c r="E2241" s="86"/>
      <c r="F2241" s="86"/>
      <c r="G2241" s="86"/>
      <c r="H2241" s="86"/>
      <c r="I2241" s="86"/>
      <c r="J2241" s="86"/>
      <c r="K2241" s="86"/>
    </row>
    <row r="2242" spans="1:11" ht="15" customHeight="1" x14ac:dyDescent="0.25"/>
    <row r="2243" spans="1:11" ht="15" customHeight="1" x14ac:dyDescent="0.25">
      <c r="A2243" s="86" t="s">
        <v>850</v>
      </c>
      <c r="B2243" s="86"/>
      <c r="C2243" s="86"/>
      <c r="D2243" s="86"/>
      <c r="E2243" s="86"/>
      <c r="F2243" s="86"/>
      <c r="G2243" s="86"/>
      <c r="H2243" s="86"/>
      <c r="I2243" s="86"/>
      <c r="J2243" s="86"/>
      <c r="K2243" s="86"/>
    </row>
    <row r="2244" spans="1:11" ht="15" customHeight="1" x14ac:dyDescent="0.25"/>
    <row r="2245" spans="1:11" ht="15" customHeight="1" x14ac:dyDescent="0.25">
      <c r="A2245" s="86" t="s">
        <v>114</v>
      </c>
      <c r="B2245" s="86"/>
      <c r="C2245" s="86"/>
      <c r="D2245" s="86"/>
      <c r="E2245" s="86"/>
      <c r="F2245" s="86"/>
      <c r="G2245" s="86"/>
      <c r="H2245" s="86"/>
      <c r="I2245" s="86"/>
      <c r="J2245" s="86"/>
      <c r="K2245" s="86"/>
    </row>
    <row r="2246" spans="1:11" ht="15" customHeight="1" x14ac:dyDescent="0.25"/>
    <row r="2247" spans="1:11" ht="15" customHeight="1" x14ac:dyDescent="0.25">
      <c r="A2247" s="86" t="s">
        <v>115</v>
      </c>
      <c r="B2247" s="86"/>
      <c r="C2247" s="86"/>
      <c r="D2247" s="86"/>
      <c r="E2247" s="86"/>
      <c r="F2247" s="86"/>
      <c r="G2247" s="86"/>
      <c r="H2247" s="86"/>
      <c r="I2247" s="86"/>
      <c r="J2247" s="86"/>
      <c r="K2247" s="86"/>
    </row>
    <row r="2248" spans="1:11" ht="15" customHeight="1" x14ac:dyDescent="0.25"/>
    <row r="2249" spans="1:11" ht="15" customHeight="1" x14ac:dyDescent="0.25"/>
    <row r="2250" spans="1:11" ht="15" customHeight="1" x14ac:dyDescent="0.25">
      <c r="E2250" s="33">
        <v>2019</v>
      </c>
      <c r="G2250" s="33">
        <v>2020</v>
      </c>
      <c r="H2250" s="33"/>
      <c r="I2250" s="5">
        <v>2020</v>
      </c>
      <c r="K2250" s="33">
        <v>2021</v>
      </c>
    </row>
    <row r="2251" spans="1:11" ht="15" customHeight="1" x14ac:dyDescent="0.25">
      <c r="E2251" s="33" t="s">
        <v>86</v>
      </c>
      <c r="G2251" s="33" t="s">
        <v>5</v>
      </c>
      <c r="H2251" s="33"/>
      <c r="I2251" s="6" t="s">
        <v>4</v>
      </c>
      <c r="J2251" s="86" t="s">
        <v>5</v>
      </c>
      <c r="K2251" s="86"/>
    </row>
    <row r="2254" spans="1:11" x14ac:dyDescent="0.25">
      <c r="A2254" s="1" t="s">
        <v>6</v>
      </c>
      <c r="K2254" s="2"/>
    </row>
    <row r="2255" spans="1:11" x14ac:dyDescent="0.25">
      <c r="B2255" s="1" t="s">
        <v>70</v>
      </c>
      <c r="D2255" s="7" t="s">
        <v>9</v>
      </c>
      <c r="E2255" s="4">
        <v>3334</v>
      </c>
      <c r="F2255" s="8" t="s">
        <v>9</v>
      </c>
      <c r="G2255" s="4">
        <v>0</v>
      </c>
      <c r="H2255" s="8" t="s">
        <v>9</v>
      </c>
      <c r="I2255" s="4"/>
      <c r="J2255" s="8" t="s">
        <v>9</v>
      </c>
      <c r="K2255" s="4">
        <v>0</v>
      </c>
    </row>
    <row r="2256" spans="1:11" x14ac:dyDescent="0.25">
      <c r="E2256" s="2"/>
      <c r="F2256" s="2"/>
      <c r="G2256" s="2"/>
      <c r="H2256" s="2"/>
      <c r="J2256" s="2"/>
      <c r="K2256" s="2"/>
    </row>
    <row r="2257" spans="1:11" x14ac:dyDescent="0.25">
      <c r="A2257" s="1" t="s">
        <v>88</v>
      </c>
      <c r="E2257" s="2"/>
      <c r="F2257" s="2"/>
      <c r="G2257" s="2"/>
      <c r="H2257" s="2"/>
      <c r="J2257" s="2"/>
      <c r="K2257" s="2"/>
    </row>
    <row r="2258" spans="1:11" x14ac:dyDescent="0.25">
      <c r="B2258" s="1" t="s">
        <v>851</v>
      </c>
      <c r="E2258" s="2"/>
      <c r="F2258" s="2"/>
      <c r="G2258" s="2"/>
      <c r="H2258" s="2"/>
      <c r="J2258" s="2"/>
      <c r="K2258" s="2"/>
    </row>
    <row r="2259" spans="1:11" x14ac:dyDescent="0.25">
      <c r="B2259" s="1" t="s">
        <v>852</v>
      </c>
      <c r="E2259" s="4"/>
      <c r="F2259" s="2"/>
      <c r="G2259" s="4">
        <v>2500</v>
      </c>
      <c r="H2259" s="2"/>
      <c r="I2259" s="4"/>
      <c r="J2259" s="2"/>
      <c r="K2259" s="4"/>
    </row>
    <row r="2260" spans="1:11" x14ac:dyDescent="0.25">
      <c r="E2260" s="2"/>
      <c r="G2260" s="2"/>
      <c r="K2260" s="2"/>
    </row>
    <row r="2261" spans="1:11" x14ac:dyDescent="0.25">
      <c r="B2261" s="1" t="s">
        <v>95</v>
      </c>
      <c r="E2261" s="4">
        <f>SUM(E2258:E2260)</f>
        <v>0</v>
      </c>
      <c r="F2261" s="2"/>
      <c r="G2261" s="4">
        <f>SUM(G2259:G2259)</f>
        <v>2500</v>
      </c>
      <c r="H2261" s="2"/>
      <c r="I2261" s="4">
        <f>SUM(I2259:I2259)</f>
        <v>0</v>
      </c>
      <c r="J2261" s="2"/>
      <c r="K2261" s="4">
        <f>SUM(K2259:K2259)</f>
        <v>0</v>
      </c>
    </row>
    <row r="2262" spans="1:11" x14ac:dyDescent="0.25">
      <c r="E2262" s="2"/>
      <c r="F2262" s="2"/>
      <c r="G2262" s="2"/>
      <c r="H2262" s="2"/>
      <c r="J2262" s="2"/>
      <c r="K2262" s="2"/>
    </row>
    <row r="2263" spans="1:11" x14ac:dyDescent="0.25">
      <c r="C2263" s="1" t="s">
        <v>96</v>
      </c>
      <c r="E2263" s="2"/>
      <c r="F2263" s="2"/>
      <c r="G2263" s="2"/>
      <c r="H2263" s="2"/>
      <c r="J2263" s="2"/>
      <c r="K2263" s="2"/>
    </row>
    <row r="2264" spans="1:11" x14ac:dyDescent="0.25">
      <c r="C2264" s="1" t="s">
        <v>97</v>
      </c>
      <c r="E2264" s="2">
        <f>E2255-E2261</f>
        <v>3334</v>
      </c>
      <c r="F2264" s="2"/>
      <c r="G2264" s="2">
        <f>G2255-G2261</f>
        <v>-2500</v>
      </c>
      <c r="H2264" s="2"/>
      <c r="I2264" s="2">
        <f>I2255-I2261</f>
        <v>0</v>
      </c>
      <c r="J2264" s="2"/>
      <c r="K2264" s="2">
        <f>K2255-K2261</f>
        <v>0</v>
      </c>
    </row>
    <row r="2265" spans="1:11" x14ac:dyDescent="0.25">
      <c r="E2265" s="2"/>
      <c r="F2265" s="2"/>
      <c r="G2265" s="2"/>
      <c r="H2265" s="2"/>
      <c r="J2265" s="2"/>
      <c r="K2265" s="2"/>
    </row>
    <row r="2266" spans="1:11" x14ac:dyDescent="0.25">
      <c r="A2266" s="1" t="s">
        <v>111</v>
      </c>
      <c r="E2266" s="4">
        <v>364066</v>
      </c>
      <c r="F2266" s="2"/>
      <c r="G2266" s="4">
        <v>362466</v>
      </c>
      <c r="H2266" s="2"/>
      <c r="I2266" s="4">
        <f>E2268</f>
        <v>367400</v>
      </c>
      <c r="J2266" s="2"/>
      <c r="K2266" s="4">
        <f>I2268</f>
        <v>367400</v>
      </c>
    </row>
    <row r="2267" spans="1:11" x14ac:dyDescent="0.25">
      <c r="E2267" s="2"/>
      <c r="F2267" s="2"/>
      <c r="G2267" s="2"/>
      <c r="H2267" s="2"/>
      <c r="J2267" s="2"/>
      <c r="K2267" s="2"/>
    </row>
    <row r="2268" spans="1:11" ht="15.6" thickBot="1" x14ac:dyDescent="0.3">
      <c r="A2268" s="1" t="s">
        <v>112</v>
      </c>
      <c r="D2268" s="7" t="s">
        <v>9</v>
      </c>
      <c r="E2268" s="3">
        <f>SUM(E2264:E2266)</f>
        <v>367400</v>
      </c>
      <c r="F2268" s="8" t="s">
        <v>9</v>
      </c>
      <c r="G2268" s="3">
        <f>SUM(G2264:G2267)</f>
        <v>359966</v>
      </c>
      <c r="H2268" s="8" t="s">
        <v>9</v>
      </c>
      <c r="I2268" s="3">
        <f>SUM(I2264:I2267)</f>
        <v>367400</v>
      </c>
      <c r="J2268" s="8" t="s">
        <v>9</v>
      </c>
      <c r="K2268" s="3">
        <f>SUM(K2264:K2267)</f>
        <v>367400</v>
      </c>
    </row>
    <row r="2269" spans="1:11" ht="15.6" thickTop="1" x14ac:dyDescent="0.25">
      <c r="D2269" s="7"/>
      <c r="E2269" s="2"/>
      <c r="F2269" s="8"/>
      <c r="G2269" s="2"/>
      <c r="H2269" s="8"/>
      <c r="J2269" s="8"/>
      <c r="K2269" s="2"/>
    </row>
    <row r="2270" spans="1:11" x14ac:dyDescent="0.25">
      <c r="D2270" s="7"/>
      <c r="E2270" s="2"/>
      <c r="F2270" s="8"/>
      <c r="G2270" s="2"/>
      <c r="H2270" s="8"/>
      <c r="J2270" s="8"/>
      <c r="K2270" s="2"/>
    </row>
    <row r="2271" spans="1:11" x14ac:dyDescent="0.25">
      <c r="D2271" s="7"/>
      <c r="E2271" s="2"/>
      <c r="F2271" s="8"/>
      <c r="G2271" s="2"/>
      <c r="H2271" s="8"/>
      <c r="J2271" s="8"/>
      <c r="K2271" s="2"/>
    </row>
    <row r="2272" spans="1:11" x14ac:dyDescent="0.25">
      <c r="D2272" s="7"/>
      <c r="E2272" s="2"/>
      <c r="F2272" s="8"/>
      <c r="G2272" s="2"/>
      <c r="H2272" s="8"/>
      <c r="J2272" s="8"/>
      <c r="K2272" s="2"/>
    </row>
    <row r="2273" spans="4:11" x14ac:dyDescent="0.25">
      <c r="D2273" s="7"/>
      <c r="E2273" s="2"/>
      <c r="F2273" s="8"/>
      <c r="G2273" s="2"/>
      <c r="H2273" s="8"/>
      <c r="J2273" s="8"/>
      <c r="K2273" s="2"/>
    </row>
    <row r="2274" spans="4:11" x14ac:dyDescent="0.25">
      <c r="D2274" s="7"/>
      <c r="E2274" s="2"/>
      <c r="F2274" s="8"/>
      <c r="G2274" s="2"/>
      <c r="H2274" s="8"/>
      <c r="J2274" s="8"/>
      <c r="K2274" s="2"/>
    </row>
    <row r="2275" spans="4:11" x14ac:dyDescent="0.25">
      <c r="D2275" s="7"/>
      <c r="E2275" s="2"/>
      <c r="F2275" s="8"/>
      <c r="G2275" s="2"/>
      <c r="H2275" s="8"/>
      <c r="J2275" s="8"/>
      <c r="K2275" s="2"/>
    </row>
    <row r="2276" spans="4:11" x14ac:dyDescent="0.25">
      <c r="D2276" s="7"/>
      <c r="E2276" s="2"/>
      <c r="F2276" s="8"/>
      <c r="G2276" s="2"/>
      <c r="H2276" s="8"/>
      <c r="J2276" s="8"/>
      <c r="K2276" s="2"/>
    </row>
    <row r="2277" spans="4:11" x14ac:dyDescent="0.25">
      <c r="D2277" s="7"/>
      <c r="E2277" s="2"/>
      <c r="F2277" s="8"/>
      <c r="G2277" s="2"/>
      <c r="H2277" s="8"/>
      <c r="J2277" s="8"/>
      <c r="K2277" s="2"/>
    </row>
    <row r="2278" spans="4:11" x14ac:dyDescent="0.25">
      <c r="D2278" s="7"/>
      <c r="E2278" s="2"/>
      <c r="F2278" s="8"/>
      <c r="G2278" s="2"/>
      <c r="H2278" s="8"/>
      <c r="J2278" s="8"/>
      <c r="K2278" s="2"/>
    </row>
    <row r="2279" spans="4:11" x14ac:dyDescent="0.25">
      <c r="D2279" s="7"/>
      <c r="E2279" s="2"/>
      <c r="F2279" s="8"/>
      <c r="G2279" s="2"/>
      <c r="H2279" s="8"/>
      <c r="J2279" s="8"/>
      <c r="K2279" s="2"/>
    </row>
    <row r="2280" spans="4:11" x14ac:dyDescent="0.25">
      <c r="D2280" s="7"/>
      <c r="E2280" s="2"/>
      <c r="F2280" s="8"/>
      <c r="G2280" s="2"/>
      <c r="H2280" s="8"/>
      <c r="J2280" s="8"/>
      <c r="K2280" s="2"/>
    </row>
    <row r="2281" spans="4:11" x14ac:dyDescent="0.25">
      <c r="D2281" s="7"/>
      <c r="E2281" s="2"/>
      <c r="F2281" s="8"/>
      <c r="G2281" s="2"/>
      <c r="H2281" s="8"/>
      <c r="J2281" s="8"/>
      <c r="K2281" s="2"/>
    </row>
    <row r="2282" spans="4:11" x14ac:dyDescent="0.25">
      <c r="D2282" s="7"/>
      <c r="E2282" s="2"/>
      <c r="F2282" s="8"/>
      <c r="G2282" s="2"/>
      <c r="H2282" s="8"/>
      <c r="J2282" s="8"/>
      <c r="K2282" s="2"/>
    </row>
    <row r="2283" spans="4:11" x14ac:dyDescent="0.25">
      <c r="D2283" s="7"/>
      <c r="E2283" s="2"/>
      <c r="F2283" s="8"/>
      <c r="G2283" s="2"/>
      <c r="H2283" s="8"/>
      <c r="J2283" s="8"/>
      <c r="K2283" s="2"/>
    </row>
    <row r="2284" spans="4:11" x14ac:dyDescent="0.25">
      <c r="D2284" s="7"/>
      <c r="E2284" s="2"/>
      <c r="F2284" s="8"/>
      <c r="G2284" s="2"/>
      <c r="H2284" s="8"/>
      <c r="J2284" s="8"/>
      <c r="K2284" s="2"/>
    </row>
    <row r="2285" spans="4:11" x14ac:dyDescent="0.25">
      <c r="D2285" s="7"/>
      <c r="E2285" s="2"/>
      <c r="F2285" s="8"/>
      <c r="G2285" s="2"/>
      <c r="H2285" s="8"/>
      <c r="J2285" s="8"/>
      <c r="K2285" s="2"/>
    </row>
    <row r="2286" spans="4:11" x14ac:dyDescent="0.25">
      <c r="D2286" s="7"/>
      <c r="E2286" s="2"/>
      <c r="F2286" s="8"/>
      <c r="G2286" s="2"/>
      <c r="H2286" s="8"/>
      <c r="J2286" s="8"/>
      <c r="K2286" s="2"/>
    </row>
    <row r="2287" spans="4:11" x14ac:dyDescent="0.25">
      <c r="D2287" s="7"/>
      <c r="E2287" s="2"/>
      <c r="F2287" s="8"/>
      <c r="G2287" s="2"/>
      <c r="H2287" s="8"/>
      <c r="J2287" s="8"/>
      <c r="K2287" s="2"/>
    </row>
    <row r="2288" spans="4:11" x14ac:dyDescent="0.25">
      <c r="D2288" s="7"/>
      <c r="E2288" s="2"/>
      <c r="F2288" s="8"/>
      <c r="G2288" s="2"/>
      <c r="H2288" s="8"/>
      <c r="J2288" s="8"/>
      <c r="K2288" s="2"/>
    </row>
    <row r="2289" spans="1:12" x14ac:dyDescent="0.25">
      <c r="D2289" s="7"/>
      <c r="E2289" s="2"/>
      <c r="F2289" s="8"/>
      <c r="G2289" s="2"/>
      <c r="H2289" s="8"/>
      <c r="J2289" s="8"/>
      <c r="K2289" s="2"/>
    </row>
    <row r="2290" spans="1:12" x14ac:dyDescent="0.25">
      <c r="D2290" s="7"/>
      <c r="E2290" s="2"/>
      <c r="F2290" s="8"/>
      <c r="G2290" s="2"/>
      <c r="H2290" s="8"/>
      <c r="J2290" s="8"/>
      <c r="K2290" s="2"/>
    </row>
    <row r="2291" spans="1:12" x14ac:dyDescent="0.25">
      <c r="D2291" s="7"/>
      <c r="E2291" s="2"/>
      <c r="F2291" s="8"/>
      <c r="G2291" s="2"/>
      <c r="H2291" s="8"/>
      <c r="J2291" s="8"/>
      <c r="K2291" s="2"/>
    </row>
    <row r="2292" spans="1:12" x14ac:dyDescent="0.25">
      <c r="D2292" s="7"/>
      <c r="E2292" s="2"/>
      <c r="F2292" s="8"/>
      <c r="G2292" s="2"/>
      <c r="H2292" s="8"/>
      <c r="J2292" s="8"/>
      <c r="K2292" s="2"/>
    </row>
    <row r="2293" spans="1:12" x14ac:dyDescent="0.25">
      <c r="D2293" s="7"/>
      <c r="E2293" s="2"/>
      <c r="F2293" s="8"/>
      <c r="G2293" s="2"/>
      <c r="H2293" s="8"/>
      <c r="J2293" s="8"/>
      <c r="K2293" s="2"/>
    </row>
    <row r="2294" spans="1:12" x14ac:dyDescent="0.25">
      <c r="D2294" s="7"/>
      <c r="E2294" s="2"/>
      <c r="F2294" s="8"/>
      <c r="G2294" s="2"/>
      <c r="H2294" s="8"/>
      <c r="J2294" s="8"/>
      <c r="K2294" s="2"/>
    </row>
    <row r="2295" spans="1:12" x14ac:dyDescent="0.25">
      <c r="D2295" s="7"/>
      <c r="E2295" s="2"/>
      <c r="F2295" s="8"/>
      <c r="G2295" s="2"/>
      <c r="H2295" s="8"/>
      <c r="J2295" s="8"/>
      <c r="K2295" s="2"/>
    </row>
    <row r="2296" spans="1:12" x14ac:dyDescent="0.25">
      <c r="A2296" s="86">
        <v>43</v>
      </c>
      <c r="B2296" s="86"/>
      <c r="C2296" s="86"/>
      <c r="D2296" s="86"/>
      <c r="E2296" s="86"/>
      <c r="F2296" s="86"/>
      <c r="G2296" s="86"/>
      <c r="H2296" s="86"/>
      <c r="I2296" s="86"/>
      <c r="J2296" s="86"/>
      <c r="K2296" s="86"/>
    </row>
    <row r="2297" spans="1:12" x14ac:dyDescent="0.25">
      <c r="A2297" s="86" t="s">
        <v>0</v>
      </c>
      <c r="B2297" s="86"/>
      <c r="C2297" s="86"/>
      <c r="D2297" s="86"/>
      <c r="E2297" s="86"/>
      <c r="F2297" s="86"/>
      <c r="G2297" s="86"/>
      <c r="H2297" s="86"/>
      <c r="I2297" s="86"/>
      <c r="J2297" s="86"/>
      <c r="K2297" s="86"/>
    </row>
    <row r="2299" spans="1:12" x14ac:dyDescent="0.25">
      <c r="A2299" s="86" t="s">
        <v>677</v>
      </c>
      <c r="B2299" s="86"/>
      <c r="C2299" s="86"/>
      <c r="D2299" s="86"/>
      <c r="E2299" s="86"/>
      <c r="F2299" s="86"/>
      <c r="G2299" s="86"/>
      <c r="H2299" s="86"/>
      <c r="I2299" s="86"/>
      <c r="J2299" s="86"/>
      <c r="K2299" s="86"/>
    </row>
    <row r="2301" spans="1:12" x14ac:dyDescent="0.25">
      <c r="A2301" s="86" t="s">
        <v>382</v>
      </c>
      <c r="B2301" s="86"/>
      <c r="C2301" s="86"/>
      <c r="D2301" s="86"/>
      <c r="E2301" s="86"/>
      <c r="F2301" s="86"/>
      <c r="G2301" s="86"/>
      <c r="H2301" s="86"/>
      <c r="I2301" s="86"/>
      <c r="J2301" s="86"/>
      <c r="K2301" s="86"/>
    </row>
    <row r="2303" spans="1:12" x14ac:dyDescent="0.25">
      <c r="A2303" s="86" t="s">
        <v>115</v>
      </c>
      <c r="B2303" s="86"/>
      <c r="C2303" s="86"/>
      <c r="D2303" s="86"/>
      <c r="E2303" s="86"/>
      <c r="F2303" s="86"/>
      <c r="G2303" s="86"/>
      <c r="H2303" s="86"/>
      <c r="I2303" s="86"/>
      <c r="J2303" s="86"/>
      <c r="K2303" s="86"/>
      <c r="L2303" s="1" t="s">
        <v>678</v>
      </c>
    </row>
    <row r="2306" spans="1:11" x14ac:dyDescent="0.25">
      <c r="E2306" s="33">
        <v>2019</v>
      </c>
      <c r="G2306" s="33">
        <v>2020</v>
      </c>
      <c r="H2306" s="33"/>
      <c r="I2306" s="5">
        <v>2020</v>
      </c>
      <c r="K2306" s="33">
        <v>2021</v>
      </c>
    </row>
    <row r="2307" spans="1:11" x14ac:dyDescent="0.25">
      <c r="E2307" s="33" t="s">
        <v>86</v>
      </c>
      <c r="G2307" s="33" t="s">
        <v>5</v>
      </c>
      <c r="H2307" s="33"/>
      <c r="I2307" s="6" t="s">
        <v>4</v>
      </c>
      <c r="J2307" s="86" t="s">
        <v>5</v>
      </c>
      <c r="K2307" s="86"/>
    </row>
    <row r="2308" spans="1:11" x14ac:dyDescent="0.25">
      <c r="E2308" s="33"/>
      <c r="G2308" s="33"/>
      <c r="H2308" s="33"/>
      <c r="I2308" s="6"/>
      <c r="K2308" s="33"/>
    </row>
    <row r="2309" spans="1:11" x14ac:dyDescent="0.25">
      <c r="A2309" s="1" t="s">
        <v>6</v>
      </c>
      <c r="E2309" s="33"/>
      <c r="G2309" s="33"/>
      <c r="H2309" s="33"/>
      <c r="I2309" s="6"/>
      <c r="K2309" s="33"/>
    </row>
    <row r="2310" spans="1:11" x14ac:dyDescent="0.25">
      <c r="B2310" s="1" t="s">
        <v>121</v>
      </c>
      <c r="D2310" s="1" t="s">
        <v>9</v>
      </c>
      <c r="E2310" s="8">
        <v>65333</v>
      </c>
      <c r="F2310" s="1" t="s">
        <v>9</v>
      </c>
      <c r="G2310" s="8">
        <v>70000</v>
      </c>
      <c r="H2310" s="1" t="s">
        <v>9</v>
      </c>
      <c r="I2310" s="8"/>
      <c r="J2310" s="1" t="s">
        <v>9</v>
      </c>
      <c r="K2310" s="8"/>
    </row>
    <row r="2311" spans="1:11" x14ac:dyDescent="0.25">
      <c r="B2311" s="1" t="s">
        <v>70</v>
      </c>
      <c r="E2311" s="15">
        <v>81</v>
      </c>
      <c r="G2311" s="15">
        <v>70</v>
      </c>
      <c r="I2311" s="15"/>
      <c r="K2311" s="15"/>
    </row>
    <row r="2312" spans="1:11" x14ac:dyDescent="0.25">
      <c r="E2312" s="33"/>
      <c r="G2312" s="33"/>
      <c r="I2312" s="6"/>
      <c r="K2312" s="8"/>
    </row>
    <row r="2313" spans="1:11" x14ac:dyDescent="0.25">
      <c r="C2313" s="1" t="s">
        <v>85</v>
      </c>
      <c r="E2313" s="15">
        <f>SUM(E2310:E2312)</f>
        <v>65414</v>
      </c>
      <c r="G2313" s="15">
        <f>SUM(G2310:G2311)</f>
        <v>70070</v>
      </c>
      <c r="I2313" s="15">
        <f>SUM(I2310:I2311)</f>
        <v>0</v>
      </c>
      <c r="K2313" s="15">
        <f>SUM(K2310:K2312)</f>
        <v>0</v>
      </c>
    </row>
    <row r="2314" spans="1:11" x14ac:dyDescent="0.25">
      <c r="K2314" s="7"/>
    </row>
    <row r="2315" spans="1:11" x14ac:dyDescent="0.25">
      <c r="A2315" s="1" t="s">
        <v>116</v>
      </c>
      <c r="K2315" s="8"/>
    </row>
    <row r="2316" spans="1:11" x14ac:dyDescent="0.25">
      <c r="B2316" s="1" t="s">
        <v>853</v>
      </c>
      <c r="E2316" s="2">
        <v>2161</v>
      </c>
      <c r="G2316" s="8">
        <v>4500</v>
      </c>
      <c r="K2316" s="8"/>
    </row>
    <row r="2317" spans="1:11" x14ac:dyDescent="0.25">
      <c r="B2317" s="1" t="s">
        <v>854</v>
      </c>
      <c r="E2317" s="2">
        <v>8500</v>
      </c>
      <c r="G2317" s="8">
        <v>8500</v>
      </c>
      <c r="K2317" s="8"/>
    </row>
    <row r="2318" spans="1:11" x14ac:dyDescent="0.25">
      <c r="B2318" s="1" t="s">
        <v>855</v>
      </c>
      <c r="E2318" s="2">
        <v>10507</v>
      </c>
      <c r="G2318" s="8">
        <v>37468</v>
      </c>
      <c r="K2318" s="8"/>
    </row>
    <row r="2319" spans="1:11" x14ac:dyDescent="0.25">
      <c r="B2319" s="1" t="s">
        <v>692</v>
      </c>
      <c r="E2319" s="2">
        <v>36908</v>
      </c>
      <c r="G2319" s="8">
        <v>10000</v>
      </c>
      <c r="K2319" s="8"/>
    </row>
    <row r="2320" spans="1:11" x14ac:dyDescent="0.25">
      <c r="B2320" s="1" t="s">
        <v>695</v>
      </c>
      <c r="E2320" s="10">
        <v>39565</v>
      </c>
      <c r="G2320" s="15">
        <v>39565</v>
      </c>
      <c r="I2320" s="10"/>
      <c r="K2320" s="15"/>
    </row>
    <row r="2321" spans="1:11" x14ac:dyDescent="0.25">
      <c r="E2321" s="2"/>
      <c r="G2321" s="2"/>
      <c r="K2321" s="8"/>
    </row>
    <row r="2322" spans="1:11" x14ac:dyDescent="0.25">
      <c r="C2322" s="1" t="s">
        <v>95</v>
      </c>
      <c r="E2322" s="10">
        <f>SUM(E2316:E2320)</f>
        <v>97641</v>
      </c>
      <c r="G2322" s="10">
        <f>SUM(G2316:G2321)</f>
        <v>100033</v>
      </c>
      <c r="I2322" s="10">
        <f>SUM(I2316:I2320)</f>
        <v>0</v>
      </c>
      <c r="K2322" s="10">
        <f>SUM(K2316:K2320)</f>
        <v>0</v>
      </c>
    </row>
    <row r="2323" spans="1:11" x14ac:dyDescent="0.25">
      <c r="E2323" s="2"/>
      <c r="G2323" s="2"/>
      <c r="K2323" s="8"/>
    </row>
    <row r="2324" spans="1:11" x14ac:dyDescent="0.25">
      <c r="C2324" s="1" t="s">
        <v>696</v>
      </c>
      <c r="E2324" s="2"/>
      <c r="G2324" s="2"/>
      <c r="K2324" s="8"/>
    </row>
    <row r="2325" spans="1:11" x14ac:dyDescent="0.25">
      <c r="C2325" s="1" t="s">
        <v>97</v>
      </c>
      <c r="E2325" s="2">
        <f>E2313-E2322</f>
        <v>-32227</v>
      </c>
      <c r="G2325" s="2">
        <f>G2313-G2322</f>
        <v>-29963</v>
      </c>
      <c r="I2325" s="2">
        <f>I2313-I2322</f>
        <v>0</v>
      </c>
      <c r="K2325" s="8">
        <f>K2313-K2322</f>
        <v>0</v>
      </c>
    </row>
    <row r="2326" spans="1:11" x14ac:dyDescent="0.25">
      <c r="E2326" s="2"/>
    </row>
    <row r="2327" spans="1:11" x14ac:dyDescent="0.25">
      <c r="A2327" s="29" t="s">
        <v>111</v>
      </c>
      <c r="B2327" s="29"/>
      <c r="C2327" s="29"/>
      <c r="E2327" s="10">
        <v>146061</v>
      </c>
      <c r="G2327" s="10">
        <v>119066</v>
      </c>
      <c r="I2327" s="10">
        <f>E2329</f>
        <v>113834</v>
      </c>
      <c r="K2327" s="10">
        <f>I2329</f>
        <v>113834</v>
      </c>
    </row>
    <row r="2328" spans="1:11" x14ac:dyDescent="0.25">
      <c r="A2328" s="29"/>
      <c r="B2328" s="29"/>
      <c r="C2328" s="29"/>
    </row>
    <row r="2329" spans="1:11" ht="15.6" thickBot="1" x14ac:dyDescent="0.3">
      <c r="A2329" s="29" t="s">
        <v>112</v>
      </c>
      <c r="B2329" s="29"/>
      <c r="C2329" s="29"/>
      <c r="D2329" s="1" t="s">
        <v>9</v>
      </c>
      <c r="E2329" s="14">
        <f>SUM(E2325:E2327)</f>
        <v>113834</v>
      </c>
      <c r="F2329" s="1" t="s">
        <v>9</v>
      </c>
      <c r="G2329" s="14">
        <f>SUM(G2325:G2327)</f>
        <v>89103</v>
      </c>
      <c r="H2329" s="1" t="s">
        <v>9</v>
      </c>
      <c r="I2329" s="14">
        <f>I2325+I2327</f>
        <v>113834</v>
      </c>
      <c r="J2329" s="1" t="s">
        <v>9</v>
      </c>
      <c r="K2329" s="14">
        <f>K2325+K2327</f>
        <v>113834</v>
      </c>
    </row>
    <row r="2330" spans="1:11" ht="15.6" thickTop="1" x14ac:dyDescent="0.25">
      <c r="A2330" s="29"/>
      <c r="B2330" s="29"/>
      <c r="C2330" s="29"/>
      <c r="E2330" s="2"/>
      <c r="G2330" s="2"/>
      <c r="K2330" s="2"/>
    </row>
    <row r="2331" spans="1:11" x14ac:dyDescent="0.25">
      <c r="A2331" s="29"/>
      <c r="B2331" s="29"/>
      <c r="C2331" s="29"/>
      <c r="E2331" s="2"/>
      <c r="G2331" s="2"/>
      <c r="K2331" s="2"/>
    </row>
    <row r="2332" spans="1:11" x14ac:dyDescent="0.25">
      <c r="A2332" s="29"/>
      <c r="B2332" s="29"/>
      <c r="C2332" s="29"/>
      <c r="E2332" s="2"/>
      <c r="G2332" s="2"/>
      <c r="K2332" s="2"/>
    </row>
    <row r="2333" spans="1:11" x14ac:dyDescent="0.25">
      <c r="A2333" s="29"/>
      <c r="B2333" s="29"/>
      <c r="C2333" s="29"/>
      <c r="E2333" s="2"/>
      <c r="G2333" s="2"/>
      <c r="K2333" s="2"/>
    </row>
    <row r="2334" spans="1:11" x14ac:dyDescent="0.25">
      <c r="A2334" s="29"/>
      <c r="B2334" s="29"/>
      <c r="C2334" s="29"/>
      <c r="E2334" s="2"/>
      <c r="G2334" s="2"/>
      <c r="K2334" s="2"/>
    </row>
    <row r="2335" spans="1:11" x14ac:dyDescent="0.25">
      <c r="A2335" s="29"/>
      <c r="B2335" s="29"/>
      <c r="C2335" s="29"/>
      <c r="E2335" s="2"/>
      <c r="G2335" s="2"/>
      <c r="K2335" s="2"/>
    </row>
    <row r="2336" spans="1:11" x14ac:dyDescent="0.25">
      <c r="A2336" s="29"/>
      <c r="B2336" s="29"/>
      <c r="C2336" s="29"/>
      <c r="E2336" s="2"/>
      <c r="G2336" s="2"/>
      <c r="K2336" s="2"/>
    </row>
    <row r="2337" spans="1:11" x14ac:dyDescent="0.25">
      <c r="A2337" s="29"/>
      <c r="B2337" s="29"/>
      <c r="C2337" s="29"/>
      <c r="E2337" s="2"/>
      <c r="G2337" s="2"/>
      <c r="K2337" s="2"/>
    </row>
    <row r="2338" spans="1:11" x14ac:dyDescent="0.25">
      <c r="A2338" s="29"/>
      <c r="B2338" s="29"/>
      <c r="C2338" s="29"/>
      <c r="E2338" s="2"/>
      <c r="G2338" s="2"/>
      <c r="K2338" s="2"/>
    </row>
    <row r="2339" spans="1:11" x14ac:dyDescent="0.25">
      <c r="A2339" s="29"/>
      <c r="B2339" s="29"/>
      <c r="C2339" s="29"/>
      <c r="E2339" s="2"/>
      <c r="G2339" s="2"/>
      <c r="K2339" s="2"/>
    </row>
    <row r="2340" spans="1:11" x14ac:dyDescent="0.25">
      <c r="A2340" s="29"/>
      <c r="B2340" s="29"/>
      <c r="C2340" s="29"/>
      <c r="E2340" s="2"/>
      <c r="G2340" s="2"/>
      <c r="K2340" s="2"/>
    </row>
    <row r="2341" spans="1:11" x14ac:dyDescent="0.25">
      <c r="A2341" s="29"/>
      <c r="B2341" s="29"/>
      <c r="C2341" s="29"/>
      <c r="E2341" s="2"/>
      <c r="G2341" s="2"/>
      <c r="K2341" s="2"/>
    </row>
    <row r="2342" spans="1:11" x14ac:dyDescent="0.25">
      <c r="A2342" s="29"/>
      <c r="B2342" s="29"/>
      <c r="C2342" s="29"/>
      <c r="E2342" s="2"/>
      <c r="G2342" s="2"/>
      <c r="K2342" s="2"/>
    </row>
    <row r="2343" spans="1:11" x14ac:dyDescent="0.25">
      <c r="A2343" s="29"/>
      <c r="B2343" s="29"/>
      <c r="C2343" s="29"/>
      <c r="E2343" s="2"/>
      <c r="G2343" s="2"/>
      <c r="K2343" s="2"/>
    </row>
    <row r="2344" spans="1:11" x14ac:dyDescent="0.25">
      <c r="A2344" s="29"/>
      <c r="B2344" s="29"/>
      <c r="C2344" s="29"/>
      <c r="E2344" s="2"/>
      <c r="G2344" s="2"/>
      <c r="K2344" s="2"/>
    </row>
    <row r="2345" spans="1:11" x14ac:dyDescent="0.25">
      <c r="A2345" s="29"/>
      <c r="B2345" s="29"/>
      <c r="C2345" s="29"/>
      <c r="E2345" s="2"/>
      <c r="G2345" s="2"/>
      <c r="K2345" s="2"/>
    </row>
    <row r="2346" spans="1:11" x14ac:dyDescent="0.25">
      <c r="A2346" s="29"/>
      <c r="B2346" s="29"/>
      <c r="C2346" s="29"/>
      <c r="E2346" s="2"/>
      <c r="G2346" s="2"/>
      <c r="K2346" s="2"/>
    </row>
    <row r="2347" spans="1:11" x14ac:dyDescent="0.25">
      <c r="A2347" s="29"/>
      <c r="B2347" s="29"/>
      <c r="C2347" s="29"/>
      <c r="E2347" s="2"/>
      <c r="G2347" s="2"/>
      <c r="K2347" s="2"/>
    </row>
    <row r="2348" spans="1:11" x14ac:dyDescent="0.25">
      <c r="A2348" s="29"/>
      <c r="B2348" s="29"/>
      <c r="C2348" s="29"/>
      <c r="E2348" s="2"/>
      <c r="G2348" s="2"/>
      <c r="K2348" s="2"/>
    </row>
    <row r="2349" spans="1:11" x14ac:dyDescent="0.25">
      <c r="A2349" s="29"/>
      <c r="B2349" s="29"/>
      <c r="C2349" s="29"/>
      <c r="E2349" s="2"/>
      <c r="G2349" s="2"/>
      <c r="K2349" s="2"/>
    </row>
    <row r="2350" spans="1:11" x14ac:dyDescent="0.25">
      <c r="A2350" s="29"/>
      <c r="B2350" s="29"/>
      <c r="C2350" s="29"/>
      <c r="E2350" s="2"/>
      <c r="G2350" s="2"/>
      <c r="K2350" s="2"/>
    </row>
    <row r="2351" spans="1:11" x14ac:dyDescent="0.25">
      <c r="A2351" s="29"/>
      <c r="B2351" s="29"/>
      <c r="C2351" s="29"/>
      <c r="E2351" s="2"/>
      <c r="G2351" s="2"/>
      <c r="K2351" s="2"/>
    </row>
    <row r="2352" spans="1:11" x14ac:dyDescent="0.25">
      <c r="A2352" s="86">
        <v>44</v>
      </c>
      <c r="B2352" s="86"/>
      <c r="C2352" s="86"/>
      <c r="D2352" s="86"/>
      <c r="E2352" s="86"/>
      <c r="F2352" s="86"/>
      <c r="G2352" s="86"/>
      <c r="H2352" s="86"/>
      <c r="I2352" s="86"/>
      <c r="J2352" s="86"/>
      <c r="K2352" s="86"/>
    </row>
    <row r="2353" spans="1:11" x14ac:dyDescent="0.25">
      <c r="A2353" s="86" t="s">
        <v>0</v>
      </c>
      <c r="B2353" s="86"/>
      <c r="C2353" s="86"/>
      <c r="D2353" s="86"/>
      <c r="E2353" s="86"/>
      <c r="F2353" s="86"/>
      <c r="G2353" s="86"/>
      <c r="H2353" s="86"/>
      <c r="I2353" s="86"/>
      <c r="J2353" s="86"/>
      <c r="K2353" s="86"/>
    </row>
    <row r="2355" spans="1:11" x14ac:dyDescent="0.25">
      <c r="A2355" s="86" t="s">
        <v>700</v>
      </c>
      <c r="B2355" s="86"/>
      <c r="C2355" s="86"/>
      <c r="D2355" s="86"/>
      <c r="E2355" s="86"/>
      <c r="F2355" s="86"/>
      <c r="G2355" s="86"/>
      <c r="H2355" s="86"/>
      <c r="I2355" s="86"/>
      <c r="J2355" s="86"/>
      <c r="K2355" s="86"/>
    </row>
    <row r="2357" spans="1:11" x14ac:dyDescent="0.25">
      <c r="A2357" s="86" t="s">
        <v>382</v>
      </c>
      <c r="B2357" s="86"/>
      <c r="C2357" s="86"/>
      <c r="D2357" s="86"/>
      <c r="E2357" s="86"/>
      <c r="F2357" s="86"/>
      <c r="G2357" s="86"/>
      <c r="H2357" s="86"/>
      <c r="I2357" s="86"/>
      <c r="J2357" s="86"/>
      <c r="K2357" s="86"/>
    </row>
    <row r="2359" spans="1:11" x14ac:dyDescent="0.25">
      <c r="A2359" s="86" t="s">
        <v>3</v>
      </c>
      <c r="B2359" s="86"/>
      <c r="C2359" s="86"/>
      <c r="D2359" s="86"/>
      <c r="E2359" s="86"/>
      <c r="F2359" s="86"/>
      <c r="G2359" s="86"/>
      <c r="H2359" s="86"/>
      <c r="I2359" s="86"/>
      <c r="J2359" s="86"/>
      <c r="K2359" s="86"/>
    </row>
    <row r="2362" spans="1:11" x14ac:dyDescent="0.25">
      <c r="E2362" s="33">
        <v>2019</v>
      </c>
      <c r="G2362" s="33">
        <v>2020</v>
      </c>
      <c r="H2362" s="33"/>
      <c r="I2362" s="5">
        <v>2020</v>
      </c>
      <c r="K2362" s="33">
        <v>2021</v>
      </c>
    </row>
    <row r="2363" spans="1:11" x14ac:dyDescent="0.25">
      <c r="E2363" s="33" t="s">
        <v>86</v>
      </c>
      <c r="G2363" s="33" t="s">
        <v>5</v>
      </c>
      <c r="H2363" s="33"/>
      <c r="I2363" s="6" t="s">
        <v>4</v>
      </c>
      <c r="J2363" s="86" t="s">
        <v>5</v>
      </c>
      <c r="K2363" s="86"/>
    </row>
    <row r="2364" spans="1:11" x14ac:dyDescent="0.25">
      <c r="G2364" s="33"/>
      <c r="H2364" s="33"/>
      <c r="I2364" s="6"/>
    </row>
    <row r="2366" spans="1:11" x14ac:dyDescent="0.25">
      <c r="A2366" s="1" t="s">
        <v>6</v>
      </c>
      <c r="G2366" s="2"/>
      <c r="H2366" s="2"/>
    </row>
    <row r="2367" spans="1:11" x14ac:dyDescent="0.25">
      <c r="B2367" s="1" t="s">
        <v>416</v>
      </c>
      <c r="D2367" s="1" t="s">
        <v>9</v>
      </c>
      <c r="E2367" s="2">
        <v>46983</v>
      </c>
      <c r="F2367" s="1" t="s">
        <v>9</v>
      </c>
      <c r="G2367" s="2">
        <v>52000</v>
      </c>
      <c r="H2367" s="1" t="s">
        <v>9</v>
      </c>
      <c r="J2367" s="1" t="s">
        <v>9</v>
      </c>
      <c r="K2367" s="2"/>
    </row>
    <row r="2368" spans="1:11" x14ac:dyDescent="0.25">
      <c r="B2368" s="1" t="s">
        <v>70</v>
      </c>
      <c r="E2368" s="10">
        <v>623</v>
      </c>
      <c r="G2368" s="10">
        <v>500</v>
      </c>
      <c r="I2368" s="10"/>
      <c r="K2368" s="10"/>
    </row>
    <row r="2369" spans="1:11" x14ac:dyDescent="0.25">
      <c r="E2369" s="2"/>
      <c r="G2369" s="2"/>
      <c r="K2369" s="2"/>
    </row>
    <row r="2370" spans="1:11" x14ac:dyDescent="0.25">
      <c r="B2370" s="1" t="s">
        <v>85</v>
      </c>
      <c r="E2370" s="10">
        <f>SUM(E2367:E2369)</f>
        <v>47606</v>
      </c>
      <c r="G2370" s="10">
        <f>SUM(G2367:G2369)</f>
        <v>52500</v>
      </c>
      <c r="I2370" s="10">
        <f>SUM(I2367:I2369)</f>
        <v>0</v>
      </c>
      <c r="K2370" s="10">
        <f>SUM(K2367:K2369)</f>
        <v>0</v>
      </c>
    </row>
    <row r="2371" spans="1:11" x14ac:dyDescent="0.25">
      <c r="E2371" s="2"/>
      <c r="G2371" s="2"/>
      <c r="K2371" s="2"/>
    </row>
    <row r="2372" spans="1:11" x14ac:dyDescent="0.25">
      <c r="A2372" s="1" t="s">
        <v>88</v>
      </c>
      <c r="E2372" s="2"/>
      <c r="G2372" s="2"/>
      <c r="K2372" s="2"/>
    </row>
    <row r="2373" spans="1:11" x14ac:dyDescent="0.25">
      <c r="B2373" s="1" t="s">
        <v>118</v>
      </c>
      <c r="E2373" s="2">
        <v>58460</v>
      </c>
      <c r="G2373" s="2">
        <v>59120</v>
      </c>
      <c r="K2373" s="2"/>
    </row>
    <row r="2374" spans="1:11" x14ac:dyDescent="0.25">
      <c r="B2374" s="1" t="s">
        <v>618</v>
      </c>
      <c r="E2374" s="10">
        <v>7630</v>
      </c>
      <c r="G2374" s="10">
        <v>40000</v>
      </c>
      <c r="I2374" s="10"/>
      <c r="K2374" s="10"/>
    </row>
    <row r="2375" spans="1:11" x14ac:dyDescent="0.25">
      <c r="E2375" s="2"/>
      <c r="G2375" s="2"/>
      <c r="K2375" s="2"/>
    </row>
    <row r="2376" spans="1:11" x14ac:dyDescent="0.25">
      <c r="B2376" s="1" t="s">
        <v>95</v>
      </c>
      <c r="E2376" s="10">
        <f>SUM(E2373:E2375)</f>
        <v>66090</v>
      </c>
      <c r="G2376" s="10">
        <f>SUM(G2373:G2375)</f>
        <v>99120</v>
      </c>
      <c r="I2376" s="10">
        <f>SUM(I2373:I2375)</f>
        <v>0</v>
      </c>
      <c r="K2376" s="10">
        <f>SUM(K2373:K2375)</f>
        <v>0</v>
      </c>
    </row>
    <row r="2377" spans="1:11" x14ac:dyDescent="0.25">
      <c r="E2377" s="2"/>
      <c r="G2377" s="2"/>
      <c r="K2377" s="2"/>
    </row>
    <row r="2378" spans="1:11" x14ac:dyDescent="0.25">
      <c r="C2378" s="1" t="s">
        <v>96</v>
      </c>
      <c r="E2378" s="2"/>
      <c r="G2378" s="2"/>
      <c r="K2378" s="2"/>
    </row>
    <row r="2379" spans="1:11" x14ac:dyDescent="0.25">
      <c r="C2379" s="1" t="s">
        <v>705</v>
      </c>
      <c r="E2379" s="2">
        <f>E2370-E2376</f>
        <v>-18484</v>
      </c>
      <c r="G2379" s="2">
        <f>G2370-G2376</f>
        <v>-46620</v>
      </c>
      <c r="I2379" s="2">
        <f>I2370-I2376</f>
        <v>0</v>
      </c>
      <c r="K2379" s="2">
        <f>K2370-K2376</f>
        <v>0</v>
      </c>
    </row>
    <row r="2380" spans="1:11" x14ac:dyDescent="0.25">
      <c r="E2380" s="2"/>
      <c r="G2380" s="2"/>
      <c r="K2380" s="2"/>
    </row>
    <row r="2381" spans="1:11" x14ac:dyDescent="0.25">
      <c r="A2381" s="1" t="s">
        <v>111</v>
      </c>
      <c r="E2381" s="10">
        <v>228315</v>
      </c>
      <c r="G2381" s="10">
        <v>236430</v>
      </c>
      <c r="I2381" s="10">
        <f>E2383</f>
        <v>209831</v>
      </c>
      <c r="K2381" s="10">
        <f>I2383</f>
        <v>209831</v>
      </c>
    </row>
    <row r="2382" spans="1:11" x14ac:dyDescent="0.25">
      <c r="E2382" s="2"/>
      <c r="G2382" s="2"/>
      <c r="K2382" s="2"/>
    </row>
    <row r="2383" spans="1:11" ht="15.6" thickBot="1" x14ac:dyDescent="0.3">
      <c r="A2383" s="1" t="s">
        <v>112</v>
      </c>
      <c r="D2383" s="1" t="s">
        <v>9</v>
      </c>
      <c r="E2383" s="14">
        <f>SUM(E2379:E2381)</f>
        <v>209831</v>
      </c>
      <c r="F2383" s="1" t="s">
        <v>9</v>
      </c>
      <c r="G2383" s="14">
        <f>SUM(G2379:G2381)</f>
        <v>189810</v>
      </c>
      <c r="H2383" s="1" t="s">
        <v>9</v>
      </c>
      <c r="I2383" s="14">
        <f>SUM(I2379:I2381)</f>
        <v>209831</v>
      </c>
      <c r="J2383" s="1" t="s">
        <v>9</v>
      </c>
      <c r="K2383" s="14">
        <f>SUM(K2379:K2381)</f>
        <v>209831</v>
      </c>
    </row>
    <row r="2384" spans="1:11" ht="15.6" thickTop="1" x14ac:dyDescent="0.25">
      <c r="E2384" s="2"/>
      <c r="G2384" s="2"/>
      <c r="K2384" s="2"/>
    </row>
    <row r="2385" spans="5:11" x14ac:dyDescent="0.25">
      <c r="E2385" s="2"/>
      <c r="G2385" s="2"/>
      <c r="K2385" s="2"/>
    </row>
    <row r="2386" spans="5:11" x14ac:dyDescent="0.25">
      <c r="E2386" s="2"/>
      <c r="G2386" s="2"/>
      <c r="K2386" s="2"/>
    </row>
    <row r="2387" spans="5:11" x14ac:dyDescent="0.25">
      <c r="E2387" s="2"/>
      <c r="G2387" s="2"/>
      <c r="K2387" s="2"/>
    </row>
    <row r="2388" spans="5:11" x14ac:dyDescent="0.25">
      <c r="E2388" s="2"/>
      <c r="G2388" s="2"/>
      <c r="K2388" s="2"/>
    </row>
    <row r="2389" spans="5:11" x14ac:dyDescent="0.25">
      <c r="E2389" s="2"/>
      <c r="G2389" s="2"/>
      <c r="K2389" s="2"/>
    </row>
    <row r="2390" spans="5:11" x14ac:dyDescent="0.25">
      <c r="E2390" s="2"/>
      <c r="G2390" s="2"/>
      <c r="K2390" s="2"/>
    </row>
    <row r="2391" spans="5:11" x14ac:dyDescent="0.25">
      <c r="E2391" s="2"/>
      <c r="G2391" s="2"/>
      <c r="K2391" s="2"/>
    </row>
    <row r="2392" spans="5:11" x14ac:dyDescent="0.25">
      <c r="E2392" s="2"/>
      <c r="G2392" s="2"/>
      <c r="K2392" s="2"/>
    </row>
    <row r="2393" spans="5:11" x14ac:dyDescent="0.25">
      <c r="E2393" s="2"/>
      <c r="G2393" s="2"/>
      <c r="K2393" s="2"/>
    </row>
    <row r="2394" spans="5:11" x14ac:dyDescent="0.25">
      <c r="E2394" s="2"/>
      <c r="G2394" s="2"/>
      <c r="K2394" s="2"/>
    </row>
    <row r="2395" spans="5:11" x14ac:dyDescent="0.25">
      <c r="E2395" s="2"/>
      <c r="G2395" s="2"/>
      <c r="K2395" s="2"/>
    </row>
    <row r="2396" spans="5:11" x14ac:dyDescent="0.25">
      <c r="E2396" s="2"/>
      <c r="G2396" s="2"/>
      <c r="K2396" s="2"/>
    </row>
    <row r="2397" spans="5:11" x14ac:dyDescent="0.25">
      <c r="E2397" s="2"/>
      <c r="G2397" s="2"/>
      <c r="K2397" s="2"/>
    </row>
    <row r="2398" spans="5:11" x14ac:dyDescent="0.25">
      <c r="E2398" s="2"/>
      <c r="G2398" s="2"/>
      <c r="K2398" s="2"/>
    </row>
    <row r="2399" spans="5:11" x14ac:dyDescent="0.25">
      <c r="E2399" s="2"/>
      <c r="G2399" s="2"/>
      <c r="K2399" s="2"/>
    </row>
    <row r="2400" spans="5:11" x14ac:dyDescent="0.25">
      <c r="E2400" s="2"/>
      <c r="G2400" s="2"/>
      <c r="K2400" s="2"/>
    </row>
    <row r="2401" spans="1:11" x14ac:dyDescent="0.25">
      <c r="E2401" s="2"/>
      <c r="G2401" s="2"/>
      <c r="K2401" s="2"/>
    </row>
    <row r="2402" spans="1:11" x14ac:dyDescent="0.25">
      <c r="E2402" s="2"/>
      <c r="G2402" s="2"/>
      <c r="K2402" s="2"/>
    </row>
    <row r="2403" spans="1:11" x14ac:dyDescent="0.25">
      <c r="E2403" s="2"/>
      <c r="G2403" s="2"/>
      <c r="K2403" s="2"/>
    </row>
    <row r="2404" spans="1:11" x14ac:dyDescent="0.25">
      <c r="E2404" s="2"/>
      <c r="G2404" s="2"/>
      <c r="K2404" s="2"/>
    </row>
    <row r="2405" spans="1:11" x14ac:dyDescent="0.25">
      <c r="E2405" s="2"/>
      <c r="G2405" s="2"/>
      <c r="K2405" s="2"/>
    </row>
    <row r="2406" spans="1:11" x14ac:dyDescent="0.25">
      <c r="E2406" s="2"/>
      <c r="G2406" s="2"/>
      <c r="K2406" s="2"/>
    </row>
    <row r="2407" spans="1:11" x14ac:dyDescent="0.25">
      <c r="E2407" s="2"/>
      <c r="G2407" s="2"/>
      <c r="K2407" s="2"/>
    </row>
    <row r="2408" spans="1:11" x14ac:dyDescent="0.25">
      <c r="A2408" s="86">
        <v>45</v>
      </c>
      <c r="B2408" s="86"/>
      <c r="C2408" s="86"/>
      <c r="D2408" s="86"/>
      <c r="E2408" s="86"/>
      <c r="F2408" s="86"/>
      <c r="G2408" s="86"/>
      <c r="H2408" s="86"/>
      <c r="I2408" s="86"/>
      <c r="J2408" s="86"/>
      <c r="K2408" s="86"/>
    </row>
    <row r="2409" spans="1:11" x14ac:dyDescent="0.25">
      <c r="A2409" s="86" t="s">
        <v>0</v>
      </c>
      <c r="B2409" s="86"/>
      <c r="C2409" s="86"/>
      <c r="D2409" s="86"/>
      <c r="E2409" s="86"/>
      <c r="F2409" s="86"/>
      <c r="G2409" s="86"/>
      <c r="H2409" s="86"/>
      <c r="I2409" s="86"/>
      <c r="J2409" s="86"/>
      <c r="K2409" s="86"/>
    </row>
    <row r="2410" spans="1:11" x14ac:dyDescent="0.25">
      <c r="E2410" s="2"/>
      <c r="F2410" s="2"/>
      <c r="G2410" s="2"/>
      <c r="H2410" s="2"/>
      <c r="J2410" s="2"/>
      <c r="K2410" s="2"/>
    </row>
    <row r="2411" spans="1:11" x14ac:dyDescent="0.25">
      <c r="A2411" s="86" t="s">
        <v>856</v>
      </c>
      <c r="B2411" s="86"/>
      <c r="C2411" s="86"/>
      <c r="D2411" s="86"/>
      <c r="E2411" s="86"/>
      <c r="F2411" s="86"/>
      <c r="G2411" s="86"/>
      <c r="H2411" s="86"/>
      <c r="I2411" s="86"/>
      <c r="J2411" s="86"/>
      <c r="K2411" s="86"/>
    </row>
    <row r="2412" spans="1:11" ht="15.75" customHeight="1" x14ac:dyDescent="0.25"/>
    <row r="2413" spans="1:11" x14ac:dyDescent="0.25">
      <c r="A2413" s="86" t="s">
        <v>2</v>
      </c>
      <c r="B2413" s="86"/>
      <c r="C2413" s="86"/>
      <c r="D2413" s="86"/>
      <c r="E2413" s="86"/>
      <c r="F2413" s="86"/>
      <c r="G2413" s="86"/>
      <c r="H2413" s="86"/>
      <c r="I2413" s="86"/>
      <c r="J2413" s="86"/>
      <c r="K2413" s="86"/>
    </row>
    <row r="2414" spans="1:11" ht="15.75" customHeight="1" x14ac:dyDescent="0.25"/>
    <row r="2415" spans="1:11" x14ac:dyDescent="0.25">
      <c r="A2415" s="86" t="s">
        <v>115</v>
      </c>
      <c r="B2415" s="86"/>
      <c r="C2415" s="86"/>
      <c r="D2415" s="86"/>
      <c r="E2415" s="86"/>
      <c r="F2415" s="86"/>
      <c r="G2415" s="86"/>
      <c r="H2415" s="86"/>
      <c r="I2415" s="86"/>
      <c r="J2415" s="86"/>
      <c r="K2415" s="86"/>
    </row>
    <row r="2416" spans="1:11" ht="18" customHeight="1" x14ac:dyDescent="0.25"/>
    <row r="2418" spans="1:11" x14ac:dyDescent="0.25">
      <c r="E2418" s="33">
        <v>2019</v>
      </c>
      <c r="G2418" s="33">
        <v>2020</v>
      </c>
      <c r="H2418" s="33"/>
      <c r="I2418" s="5">
        <v>2020</v>
      </c>
      <c r="K2418" s="33">
        <v>2021</v>
      </c>
    </row>
    <row r="2419" spans="1:11" x14ac:dyDescent="0.25">
      <c r="E2419" s="33" t="s">
        <v>86</v>
      </c>
      <c r="G2419" s="33" t="s">
        <v>5</v>
      </c>
      <c r="H2419" s="33"/>
      <c r="I2419" s="6" t="s">
        <v>4</v>
      </c>
      <c r="J2419" s="86" t="s">
        <v>5</v>
      </c>
      <c r="K2419" s="86"/>
    </row>
    <row r="2420" spans="1:11" x14ac:dyDescent="0.25">
      <c r="G2420" s="2"/>
      <c r="H2420" s="2"/>
      <c r="K2420" s="2"/>
    </row>
    <row r="2421" spans="1:11" x14ac:dyDescent="0.25">
      <c r="A2421" s="1" t="s">
        <v>6</v>
      </c>
      <c r="E2421" s="2"/>
      <c r="G2421" s="2"/>
      <c r="H2421" s="2"/>
      <c r="K2421" s="2"/>
    </row>
    <row r="2422" spans="1:11" x14ac:dyDescent="0.25">
      <c r="B2422" s="1" t="s">
        <v>121</v>
      </c>
      <c r="D2422" s="1" t="s">
        <v>9</v>
      </c>
      <c r="E2422" s="2">
        <v>13977</v>
      </c>
      <c r="F2422" s="1" t="s">
        <v>9</v>
      </c>
      <c r="G2422" s="2">
        <v>6500</v>
      </c>
      <c r="H2422" s="1" t="s">
        <v>9</v>
      </c>
      <c r="J2422" s="1" t="s">
        <v>9</v>
      </c>
      <c r="K2422" s="2"/>
    </row>
    <row r="2423" spans="1:11" x14ac:dyDescent="0.25">
      <c r="B2423" s="1" t="s">
        <v>70</v>
      </c>
      <c r="E2423" s="10">
        <v>12</v>
      </c>
      <c r="G2423" s="10">
        <v>20</v>
      </c>
      <c r="I2423" s="10"/>
      <c r="K2423" s="10"/>
    </row>
    <row r="2424" spans="1:11" x14ac:dyDescent="0.25">
      <c r="E2424" s="2"/>
      <c r="G2424" s="2"/>
      <c r="K2424" s="2"/>
    </row>
    <row r="2425" spans="1:11" x14ac:dyDescent="0.25">
      <c r="C2425" s="1" t="s">
        <v>85</v>
      </c>
      <c r="E2425" s="2">
        <f>SUM(E2422:E2423)</f>
        <v>13989</v>
      </c>
      <c r="G2425" s="2">
        <f>SUM(G2422:G2423)</f>
        <v>6520</v>
      </c>
      <c r="I2425" s="2">
        <f>SUM(I2422:I2423)</f>
        <v>0</v>
      </c>
      <c r="K2425" s="2">
        <f>SUM(K2422:K2423)</f>
        <v>0</v>
      </c>
    </row>
    <row r="2426" spans="1:11" x14ac:dyDescent="0.25">
      <c r="E2426" s="2"/>
      <c r="F2426" s="7"/>
      <c r="G2426" s="2"/>
      <c r="H2426" s="7"/>
      <c r="J2426" s="2"/>
      <c r="K2426" s="2"/>
    </row>
    <row r="2427" spans="1:11" x14ac:dyDescent="0.25">
      <c r="A2427" s="1" t="s">
        <v>88</v>
      </c>
      <c r="E2427" s="2"/>
      <c r="G2427" s="2"/>
      <c r="J2427" s="2"/>
      <c r="K2427" s="2"/>
    </row>
    <row r="2428" spans="1:11" x14ac:dyDescent="0.25">
      <c r="C2428" s="1" t="s">
        <v>589</v>
      </c>
      <c r="E2428" s="10">
        <v>8790</v>
      </c>
      <c r="G2428" s="4">
        <v>6520</v>
      </c>
      <c r="I2428" s="4"/>
      <c r="J2428" s="2"/>
      <c r="K2428" s="4"/>
    </row>
    <row r="2429" spans="1:11" x14ac:dyDescent="0.25">
      <c r="E2429" s="2"/>
      <c r="G2429" s="2"/>
      <c r="J2429" s="2"/>
      <c r="K2429" s="2"/>
    </row>
    <row r="2430" spans="1:11" x14ac:dyDescent="0.25">
      <c r="C2430" s="1" t="s">
        <v>96</v>
      </c>
      <c r="E2430" s="2"/>
      <c r="G2430" s="2"/>
      <c r="J2430" s="2"/>
      <c r="K2430" s="2"/>
    </row>
    <row r="2431" spans="1:11" x14ac:dyDescent="0.25">
      <c r="C2431" s="1" t="s">
        <v>97</v>
      </c>
      <c r="E2431" s="2">
        <f>E2425-E2428</f>
        <v>5199</v>
      </c>
      <c r="G2431" s="2">
        <f>G2425-G2428</f>
        <v>0</v>
      </c>
      <c r="I2431" s="2">
        <f>I2425-I2428</f>
        <v>0</v>
      </c>
      <c r="J2431" s="2"/>
      <c r="K2431" s="2">
        <f>K2425-K2428</f>
        <v>0</v>
      </c>
    </row>
    <row r="2432" spans="1:11" x14ac:dyDescent="0.25">
      <c r="E2432" s="2"/>
      <c r="G2432" s="2"/>
      <c r="J2432" s="2"/>
      <c r="K2432" s="2"/>
    </row>
    <row r="2433" spans="1:11" x14ac:dyDescent="0.25">
      <c r="A2433" s="1" t="s">
        <v>111</v>
      </c>
      <c r="E2433" s="10">
        <v>1606</v>
      </c>
      <c r="G2433" s="4">
        <v>3530</v>
      </c>
      <c r="I2433" s="4">
        <f>E2435</f>
        <v>6805</v>
      </c>
      <c r="J2433" s="2"/>
      <c r="K2433" s="4">
        <f>I2435</f>
        <v>6805</v>
      </c>
    </row>
    <row r="2434" spans="1:11" x14ac:dyDescent="0.25">
      <c r="E2434" s="2"/>
      <c r="G2434" s="2"/>
      <c r="J2434" s="2"/>
      <c r="K2434" s="2"/>
    </row>
    <row r="2435" spans="1:11" ht="15.6" thickBot="1" x14ac:dyDescent="0.3">
      <c r="A2435" s="1" t="s">
        <v>112</v>
      </c>
      <c r="D2435" s="1" t="s">
        <v>9</v>
      </c>
      <c r="E2435" s="14">
        <f>SUM(E2431:E2433)</f>
        <v>6805</v>
      </c>
      <c r="F2435" s="7" t="s">
        <v>9</v>
      </c>
      <c r="G2435" s="14">
        <f>SUM(G2431:G2433)</f>
        <v>3530</v>
      </c>
      <c r="H2435" s="7" t="s">
        <v>9</v>
      </c>
      <c r="I2435" s="14">
        <f>SUM(I2431:I2433)</f>
        <v>6805</v>
      </c>
      <c r="J2435" s="2" t="s">
        <v>9</v>
      </c>
      <c r="K2435" s="14">
        <f>SUM(K2431:K2433)</f>
        <v>6805</v>
      </c>
    </row>
    <row r="2436" spans="1:11" ht="15.6" thickTop="1" x14ac:dyDescent="0.25">
      <c r="E2436" s="2"/>
      <c r="F2436" s="7"/>
      <c r="G2436" s="2"/>
      <c r="H2436" s="7"/>
      <c r="J2436" s="2"/>
      <c r="K2436" s="2"/>
    </row>
    <row r="2437" spans="1:11" x14ac:dyDescent="0.25">
      <c r="E2437" s="2"/>
      <c r="F2437" s="7"/>
      <c r="G2437" s="2"/>
      <c r="H2437" s="7"/>
      <c r="J2437" s="2"/>
      <c r="K2437" s="2"/>
    </row>
    <row r="2438" spans="1:11" x14ac:dyDescent="0.25">
      <c r="E2438" s="2"/>
      <c r="F2438" s="7"/>
      <c r="G2438" s="2"/>
      <c r="H2438" s="7"/>
      <c r="J2438" s="2"/>
      <c r="K2438" s="2"/>
    </row>
    <row r="2439" spans="1:11" x14ac:dyDescent="0.25">
      <c r="E2439" s="2"/>
      <c r="F2439" s="7"/>
      <c r="G2439" s="2"/>
      <c r="H2439" s="7"/>
      <c r="J2439" s="2"/>
      <c r="K2439" s="2"/>
    </row>
    <row r="2440" spans="1:11" x14ac:dyDescent="0.25">
      <c r="E2440" s="2"/>
      <c r="F2440" s="7"/>
      <c r="G2440" s="2"/>
      <c r="H2440" s="7"/>
      <c r="J2440" s="2"/>
      <c r="K2440" s="2"/>
    </row>
    <row r="2441" spans="1:11" x14ac:dyDescent="0.25">
      <c r="E2441" s="2"/>
      <c r="F2441" s="7"/>
      <c r="G2441" s="2"/>
      <c r="H2441" s="7"/>
      <c r="J2441" s="2"/>
      <c r="K2441" s="2"/>
    </row>
    <row r="2442" spans="1:11" x14ac:dyDescent="0.25">
      <c r="E2442" s="2"/>
      <c r="F2442" s="7"/>
      <c r="G2442" s="2"/>
      <c r="H2442" s="7"/>
      <c r="J2442" s="2"/>
      <c r="K2442" s="2"/>
    </row>
    <row r="2443" spans="1:11" x14ac:dyDescent="0.25">
      <c r="E2443" s="2"/>
      <c r="F2443" s="7"/>
      <c r="G2443" s="2"/>
      <c r="H2443" s="7"/>
      <c r="J2443" s="2"/>
      <c r="K2443" s="2"/>
    </row>
    <row r="2444" spans="1:11" x14ac:dyDescent="0.25">
      <c r="E2444" s="2"/>
      <c r="F2444" s="7"/>
      <c r="G2444" s="2"/>
      <c r="H2444" s="7"/>
      <c r="J2444" s="2"/>
      <c r="K2444" s="2"/>
    </row>
    <row r="2445" spans="1:11" x14ac:dyDescent="0.25">
      <c r="E2445" s="2"/>
      <c r="F2445" s="7"/>
      <c r="G2445" s="2"/>
      <c r="H2445" s="7"/>
      <c r="J2445" s="2"/>
      <c r="K2445" s="2"/>
    </row>
    <row r="2446" spans="1:11" x14ac:dyDescent="0.25">
      <c r="E2446" s="2"/>
      <c r="F2446" s="7"/>
      <c r="G2446" s="2"/>
      <c r="H2446" s="7"/>
      <c r="J2446" s="2"/>
      <c r="K2446" s="2"/>
    </row>
    <row r="2447" spans="1:11" x14ac:dyDescent="0.25">
      <c r="E2447" s="2"/>
      <c r="F2447" s="7"/>
      <c r="G2447" s="2"/>
      <c r="H2447" s="7"/>
      <c r="J2447" s="2"/>
      <c r="K2447" s="2"/>
    </row>
    <row r="2448" spans="1:11" x14ac:dyDescent="0.25">
      <c r="E2448" s="2"/>
      <c r="F2448" s="7"/>
      <c r="G2448" s="2"/>
      <c r="H2448" s="7"/>
      <c r="J2448" s="2"/>
      <c r="K2448" s="2"/>
    </row>
    <row r="2449" spans="1:13" x14ac:dyDescent="0.25">
      <c r="E2449" s="2"/>
      <c r="F2449" s="7"/>
      <c r="G2449" s="2"/>
      <c r="H2449" s="7"/>
      <c r="J2449" s="2"/>
      <c r="K2449" s="2"/>
    </row>
    <row r="2450" spans="1:13" x14ac:dyDescent="0.25">
      <c r="E2450" s="2"/>
      <c r="F2450" s="7"/>
      <c r="G2450" s="2"/>
      <c r="H2450" s="7"/>
      <c r="J2450" s="2"/>
      <c r="K2450" s="2"/>
    </row>
    <row r="2451" spans="1:13" x14ac:dyDescent="0.25">
      <c r="E2451" s="2"/>
      <c r="F2451" s="7"/>
      <c r="G2451" s="2"/>
      <c r="H2451" s="7"/>
      <c r="J2451" s="2"/>
      <c r="K2451" s="2"/>
    </row>
    <row r="2452" spans="1:13" x14ac:dyDescent="0.25">
      <c r="E2452" s="2"/>
      <c r="F2452" s="7"/>
      <c r="G2452" s="2"/>
      <c r="H2452" s="7"/>
      <c r="J2452" s="2"/>
      <c r="K2452" s="2"/>
    </row>
    <row r="2453" spans="1:13" x14ac:dyDescent="0.25">
      <c r="E2453" s="2"/>
      <c r="F2453" s="7"/>
      <c r="G2453" s="2"/>
      <c r="H2453" s="7"/>
      <c r="J2453" s="2"/>
      <c r="K2453" s="2"/>
    </row>
    <row r="2454" spans="1:13" x14ac:dyDescent="0.25">
      <c r="E2454" s="2"/>
      <c r="F2454" s="7"/>
      <c r="G2454" s="2"/>
      <c r="H2454" s="7"/>
      <c r="J2454" s="2"/>
      <c r="K2454" s="2"/>
    </row>
    <row r="2455" spans="1:13" x14ac:dyDescent="0.25">
      <c r="E2455" s="2"/>
      <c r="F2455" s="7"/>
      <c r="G2455" s="2"/>
      <c r="H2455" s="7"/>
      <c r="J2455" s="2"/>
      <c r="K2455" s="2"/>
    </row>
    <row r="2456" spans="1:13" x14ac:dyDescent="0.25">
      <c r="E2456" s="2"/>
      <c r="F2456" s="7"/>
      <c r="G2456" s="2"/>
      <c r="H2456" s="7"/>
      <c r="J2456" s="2"/>
      <c r="K2456" s="2"/>
    </row>
    <row r="2457" spans="1:13" x14ac:dyDescent="0.25">
      <c r="E2457" s="2"/>
      <c r="F2457" s="7"/>
      <c r="G2457" s="2"/>
      <c r="H2457" s="7"/>
      <c r="J2457" s="2"/>
      <c r="K2457" s="2"/>
    </row>
    <row r="2458" spans="1:13" x14ac:dyDescent="0.25">
      <c r="E2458" s="2"/>
      <c r="F2458" s="7"/>
      <c r="G2458" s="2"/>
      <c r="H2458" s="7"/>
      <c r="J2458" s="2"/>
      <c r="K2458" s="2"/>
    </row>
    <row r="2459" spans="1:13" x14ac:dyDescent="0.25">
      <c r="E2459" s="2"/>
      <c r="F2459" s="7"/>
      <c r="G2459" s="2"/>
      <c r="H2459" s="7"/>
      <c r="J2459" s="2"/>
      <c r="K2459" s="2"/>
    </row>
    <row r="2460" spans="1:13" x14ac:dyDescent="0.25">
      <c r="E2460" s="2"/>
      <c r="F2460" s="7"/>
      <c r="G2460" s="2"/>
      <c r="H2460" s="7"/>
      <c r="J2460" s="2"/>
      <c r="K2460" s="2"/>
    </row>
    <row r="2461" spans="1:13" x14ac:dyDescent="0.25">
      <c r="E2461" s="2"/>
      <c r="F2461" s="7"/>
      <c r="G2461" s="2"/>
      <c r="H2461" s="7"/>
      <c r="J2461" s="2"/>
      <c r="K2461" s="2"/>
    </row>
    <row r="2462" spans="1:13" x14ac:dyDescent="0.25">
      <c r="M2462" s="2"/>
    </row>
    <row r="2463" spans="1:13" x14ac:dyDescent="0.25">
      <c r="A2463" s="86">
        <v>46</v>
      </c>
      <c r="B2463" s="86"/>
      <c r="C2463" s="86"/>
      <c r="D2463" s="86"/>
      <c r="E2463" s="86"/>
      <c r="F2463" s="86"/>
      <c r="G2463" s="86"/>
      <c r="H2463" s="86"/>
      <c r="I2463" s="86"/>
      <c r="J2463" s="86"/>
      <c r="K2463" s="86"/>
    </row>
    <row r="2464" spans="1:13" x14ac:dyDescent="0.25">
      <c r="A2464" s="87" t="s">
        <v>0</v>
      </c>
      <c r="B2464" s="87"/>
      <c r="C2464" s="87"/>
      <c r="D2464" s="87"/>
      <c r="E2464" s="87"/>
      <c r="F2464" s="87"/>
      <c r="G2464" s="87"/>
      <c r="H2464" s="87"/>
      <c r="I2464" s="87"/>
      <c r="J2464" s="87"/>
      <c r="K2464" s="87"/>
    </row>
    <row r="2465" spans="1:11" x14ac:dyDescent="0.25">
      <c r="A2465" s="29"/>
      <c r="B2465" s="29"/>
      <c r="C2465" s="29"/>
      <c r="D2465" s="29"/>
      <c r="E2465" s="29"/>
      <c r="F2465" s="29"/>
      <c r="G2465" s="29"/>
      <c r="H2465" s="29"/>
      <c r="I2465" s="29"/>
      <c r="J2465" s="29"/>
      <c r="K2465" s="29"/>
    </row>
    <row r="2466" spans="1:11" x14ac:dyDescent="0.25">
      <c r="A2466" s="87" t="s">
        <v>715</v>
      </c>
      <c r="B2466" s="87"/>
      <c r="C2466" s="87"/>
      <c r="D2466" s="87"/>
      <c r="E2466" s="87"/>
      <c r="F2466" s="87"/>
      <c r="G2466" s="87"/>
      <c r="H2466" s="87"/>
      <c r="I2466" s="87"/>
      <c r="J2466" s="87"/>
      <c r="K2466" s="87"/>
    </row>
    <row r="2467" spans="1:11" x14ac:dyDescent="0.25">
      <c r="A2467" s="29"/>
      <c r="B2467" s="29"/>
      <c r="C2467" s="29"/>
      <c r="D2467" s="29"/>
      <c r="E2467" s="29"/>
      <c r="F2467" s="29"/>
      <c r="G2467" s="29"/>
      <c r="H2467" s="29"/>
      <c r="I2467" s="29"/>
      <c r="J2467" s="29"/>
      <c r="K2467" s="29"/>
    </row>
    <row r="2468" spans="1:11" x14ac:dyDescent="0.25">
      <c r="A2468" s="87" t="s">
        <v>382</v>
      </c>
      <c r="B2468" s="87"/>
      <c r="C2468" s="87"/>
      <c r="D2468" s="87"/>
      <c r="E2468" s="87"/>
      <c r="F2468" s="87"/>
      <c r="G2468" s="87"/>
      <c r="H2468" s="87"/>
      <c r="I2468" s="87"/>
      <c r="J2468" s="87"/>
      <c r="K2468" s="87"/>
    </row>
    <row r="2469" spans="1:11" x14ac:dyDescent="0.25">
      <c r="A2469" s="29"/>
      <c r="B2469" s="29"/>
      <c r="C2469" s="29"/>
      <c r="D2469" s="29"/>
      <c r="E2469" s="29"/>
      <c r="F2469" s="29"/>
      <c r="G2469" s="29"/>
      <c r="H2469" s="29"/>
      <c r="I2469" s="29"/>
      <c r="J2469" s="29"/>
      <c r="K2469" s="29"/>
    </row>
    <row r="2470" spans="1:11" x14ac:dyDescent="0.25">
      <c r="A2470" s="29"/>
      <c r="B2470" s="29"/>
      <c r="C2470" s="29"/>
      <c r="D2470" s="29"/>
      <c r="E2470" s="29" t="s">
        <v>115</v>
      </c>
      <c r="F2470" s="29"/>
      <c r="G2470" s="29"/>
      <c r="H2470" s="29"/>
      <c r="I2470" s="29"/>
      <c r="J2470" s="29"/>
      <c r="K2470" s="29"/>
    </row>
    <row r="2471" spans="1:11" x14ac:dyDescent="0.25">
      <c r="A2471" s="29"/>
      <c r="B2471" s="29"/>
      <c r="C2471" s="29"/>
      <c r="D2471" s="29"/>
      <c r="E2471" s="29"/>
      <c r="F2471" s="29"/>
      <c r="G2471" s="29"/>
      <c r="H2471" s="29"/>
      <c r="I2471" s="29"/>
      <c r="J2471" s="29"/>
      <c r="K2471" s="29"/>
    </row>
    <row r="2472" spans="1:11" x14ac:dyDescent="0.25">
      <c r="A2472" s="29"/>
      <c r="B2472" s="29"/>
      <c r="C2472" s="29"/>
      <c r="D2472" s="29"/>
      <c r="E2472" s="29"/>
      <c r="F2472" s="29"/>
      <c r="G2472" s="29"/>
      <c r="H2472" s="29"/>
      <c r="I2472" s="29"/>
      <c r="J2472" s="29"/>
      <c r="K2472" s="29"/>
    </row>
    <row r="2473" spans="1:11" x14ac:dyDescent="0.25">
      <c r="A2473" s="29"/>
      <c r="B2473" s="29"/>
      <c r="C2473" s="29"/>
      <c r="D2473" s="29"/>
      <c r="E2473" s="33">
        <v>2019</v>
      </c>
      <c r="G2473" s="33">
        <v>2020</v>
      </c>
      <c r="H2473" s="33"/>
      <c r="I2473" s="5">
        <v>2020</v>
      </c>
      <c r="K2473" s="33">
        <v>2021</v>
      </c>
    </row>
    <row r="2474" spans="1:11" x14ac:dyDescent="0.25">
      <c r="A2474" s="29"/>
      <c r="B2474" s="29"/>
      <c r="C2474" s="29"/>
      <c r="D2474" s="29"/>
      <c r="E2474" s="34" t="s">
        <v>86</v>
      </c>
      <c r="F2474" s="29"/>
      <c r="G2474" s="29" t="s">
        <v>5</v>
      </c>
      <c r="H2474" s="29"/>
      <c r="I2474" s="34" t="s">
        <v>4</v>
      </c>
      <c r="J2474" s="30" t="s">
        <v>5</v>
      </c>
    </row>
    <row r="2475" spans="1:11" x14ac:dyDescent="0.25">
      <c r="A2475" s="29"/>
      <c r="B2475" s="29"/>
      <c r="C2475" s="29"/>
      <c r="D2475" s="29"/>
      <c r="E2475" s="29"/>
      <c r="F2475" s="29"/>
      <c r="G2475" s="29"/>
      <c r="H2475" s="29"/>
      <c r="I2475" s="29"/>
      <c r="J2475" s="29"/>
      <c r="K2475" s="29"/>
    </row>
    <row r="2476" spans="1:11" x14ac:dyDescent="0.25">
      <c r="A2476" s="29" t="s">
        <v>6</v>
      </c>
      <c r="B2476" s="29"/>
      <c r="C2476" s="29"/>
      <c r="D2476" s="29"/>
      <c r="E2476" s="29"/>
      <c r="F2476" s="29"/>
      <c r="G2476" s="29"/>
      <c r="H2476" s="29"/>
      <c r="I2476" s="29"/>
      <c r="J2476" s="29"/>
      <c r="K2476" s="29"/>
    </row>
    <row r="2477" spans="1:11" x14ac:dyDescent="0.25">
      <c r="A2477" s="29"/>
      <c r="B2477" s="29" t="s">
        <v>475</v>
      </c>
      <c r="C2477" s="29"/>
      <c r="D2477" s="29" t="s">
        <v>9</v>
      </c>
      <c r="E2477" s="2">
        <v>314133</v>
      </c>
      <c r="F2477" s="29" t="s">
        <v>9</v>
      </c>
      <c r="G2477" s="2">
        <v>285000</v>
      </c>
      <c r="H2477" s="29" t="s">
        <v>9</v>
      </c>
      <c r="J2477" s="29" t="s">
        <v>9</v>
      </c>
      <c r="K2477" s="2"/>
    </row>
    <row r="2478" spans="1:11" x14ac:dyDescent="0.25">
      <c r="A2478" s="29"/>
      <c r="B2478" s="29" t="s">
        <v>70</v>
      </c>
      <c r="C2478" s="29"/>
      <c r="D2478" s="29"/>
      <c r="E2478" s="2">
        <v>431</v>
      </c>
      <c r="F2478" s="29"/>
      <c r="G2478" s="2">
        <v>400</v>
      </c>
      <c r="H2478" s="29"/>
      <c r="J2478" s="29"/>
      <c r="K2478" s="2"/>
    </row>
    <row r="2479" spans="1:11" x14ac:dyDescent="0.25">
      <c r="A2479" s="29"/>
      <c r="B2479" s="1" t="s">
        <v>560</v>
      </c>
      <c r="C2479" s="29"/>
      <c r="D2479" s="29"/>
      <c r="E2479" s="10">
        <v>251</v>
      </c>
      <c r="F2479" s="29"/>
      <c r="G2479" s="10"/>
      <c r="H2479" s="29"/>
      <c r="I2479" s="10"/>
      <c r="J2479" s="29"/>
      <c r="K2479" s="10"/>
    </row>
    <row r="2480" spans="1:11" x14ac:dyDescent="0.25">
      <c r="A2480" s="29"/>
      <c r="B2480" s="29"/>
      <c r="C2480" s="29"/>
      <c r="D2480" s="29"/>
      <c r="E2480" s="2"/>
      <c r="F2480" s="29"/>
      <c r="G2480" s="2"/>
      <c r="H2480" s="29"/>
      <c r="J2480" s="29"/>
      <c r="K2480" s="2"/>
    </row>
    <row r="2481" spans="1:11" x14ac:dyDescent="0.25">
      <c r="A2481" s="29"/>
      <c r="B2481" s="29"/>
      <c r="C2481" s="29" t="s">
        <v>85</v>
      </c>
      <c r="D2481" s="29"/>
      <c r="E2481" s="10">
        <f>SUM(E2477:E2480)</f>
        <v>314815</v>
      </c>
      <c r="F2481" s="29"/>
      <c r="G2481" s="10">
        <f>SUM(G2476:G2480)</f>
        <v>285400</v>
      </c>
      <c r="H2481" s="29"/>
      <c r="I2481" s="10">
        <f>SUM(I2477:I2480)</f>
        <v>0</v>
      </c>
      <c r="J2481" s="29"/>
      <c r="K2481" s="10">
        <f>SUM(K2477:K2480)</f>
        <v>0</v>
      </c>
    </row>
    <row r="2482" spans="1:11" x14ac:dyDescent="0.25">
      <c r="A2482" s="29"/>
      <c r="B2482" s="29"/>
      <c r="C2482" s="29"/>
      <c r="D2482" s="29"/>
      <c r="E2482" s="2"/>
      <c r="F2482" s="29"/>
      <c r="G2482" s="2"/>
      <c r="H2482" s="29"/>
      <c r="J2482" s="29"/>
      <c r="K2482" s="2"/>
    </row>
    <row r="2483" spans="1:11" x14ac:dyDescent="0.25">
      <c r="A2483" s="29" t="s">
        <v>88</v>
      </c>
      <c r="B2483" s="29"/>
      <c r="C2483" s="29"/>
      <c r="D2483" s="29"/>
      <c r="E2483" s="2"/>
      <c r="F2483" s="29"/>
      <c r="G2483" s="2"/>
      <c r="H2483" s="29"/>
      <c r="J2483" s="29"/>
      <c r="K2483" s="2"/>
    </row>
    <row r="2484" spans="1:11" x14ac:dyDescent="0.25">
      <c r="A2484" s="29"/>
      <c r="B2484" s="29" t="s">
        <v>719</v>
      </c>
      <c r="C2484" s="29"/>
      <c r="D2484" s="29"/>
      <c r="E2484" s="2"/>
      <c r="F2484" s="29"/>
      <c r="G2484" s="2"/>
      <c r="H2484" s="29"/>
      <c r="J2484" s="29"/>
      <c r="K2484" s="2"/>
    </row>
    <row r="2485" spans="1:11" x14ac:dyDescent="0.25">
      <c r="A2485" s="29"/>
      <c r="B2485" s="29" t="s">
        <v>118</v>
      </c>
      <c r="C2485" s="29"/>
      <c r="D2485" s="29"/>
      <c r="E2485" s="2">
        <v>167246</v>
      </c>
      <c r="F2485" s="29"/>
      <c r="G2485" s="2">
        <v>105151</v>
      </c>
      <c r="H2485" s="29"/>
      <c r="J2485" s="29"/>
      <c r="K2485" s="2"/>
    </row>
    <row r="2486" spans="1:11" x14ac:dyDescent="0.25">
      <c r="A2486" s="29"/>
      <c r="B2486" s="29" t="s">
        <v>722</v>
      </c>
      <c r="C2486" s="29"/>
      <c r="D2486" s="29"/>
      <c r="E2486" s="2">
        <v>13320</v>
      </c>
      <c r="F2486" s="29"/>
      <c r="G2486" s="2">
        <v>13320</v>
      </c>
      <c r="H2486" s="29"/>
      <c r="J2486" s="29"/>
      <c r="K2486" s="2"/>
    </row>
    <row r="2487" spans="1:11" x14ac:dyDescent="0.25">
      <c r="A2487" s="29"/>
      <c r="B2487" s="29" t="s">
        <v>724</v>
      </c>
      <c r="C2487" s="29"/>
      <c r="D2487" s="29"/>
      <c r="E2487" s="2">
        <v>2261</v>
      </c>
      <c r="F2487" s="29"/>
      <c r="G2487" s="2">
        <v>4700</v>
      </c>
      <c r="H2487" s="29"/>
      <c r="J2487" s="29"/>
      <c r="K2487" s="2"/>
    </row>
    <row r="2488" spans="1:11" x14ac:dyDescent="0.25">
      <c r="A2488" s="29"/>
      <c r="B2488" s="29" t="s">
        <v>207</v>
      </c>
      <c r="C2488" s="29"/>
      <c r="D2488" s="29"/>
      <c r="E2488" s="2">
        <v>650</v>
      </c>
      <c r="F2488" s="29"/>
      <c r="G2488" s="2">
        <v>1200</v>
      </c>
      <c r="H2488" s="29"/>
      <c r="J2488" s="29"/>
      <c r="K2488" s="2"/>
    </row>
    <row r="2489" spans="1:11" x14ac:dyDescent="0.25">
      <c r="A2489" s="29"/>
      <c r="B2489" s="29" t="s">
        <v>727</v>
      </c>
      <c r="C2489" s="29"/>
      <c r="D2489" s="29"/>
      <c r="E2489" s="2"/>
      <c r="F2489" s="29"/>
      <c r="G2489" s="2">
        <v>17849</v>
      </c>
      <c r="H2489" s="29"/>
      <c r="J2489" s="29"/>
      <c r="K2489" s="2"/>
    </row>
    <row r="2490" spans="1:11" x14ac:dyDescent="0.25">
      <c r="A2490" s="29"/>
      <c r="B2490" s="29" t="s">
        <v>179</v>
      </c>
      <c r="C2490" s="29"/>
      <c r="D2490" s="29"/>
      <c r="E2490" s="2">
        <f>25584-713</f>
        <v>24871</v>
      </c>
      <c r="F2490" s="29"/>
      <c r="G2490" s="2">
        <v>20000</v>
      </c>
      <c r="H2490" s="29"/>
      <c r="J2490" s="29"/>
      <c r="K2490" s="2"/>
    </row>
    <row r="2491" spans="1:11" x14ac:dyDescent="0.25">
      <c r="A2491" s="29"/>
      <c r="B2491" s="29" t="s">
        <v>730</v>
      </c>
      <c r="C2491" s="29"/>
      <c r="D2491" s="29"/>
      <c r="E2491" s="2">
        <v>186</v>
      </c>
      <c r="F2491" s="29"/>
      <c r="G2491" s="2">
        <v>1000</v>
      </c>
      <c r="H2491" s="29"/>
      <c r="J2491" s="29"/>
      <c r="K2491" s="2"/>
    </row>
    <row r="2492" spans="1:11" x14ac:dyDescent="0.25">
      <c r="A2492" s="29"/>
      <c r="B2492" s="29" t="s">
        <v>403</v>
      </c>
      <c r="C2492" s="29"/>
      <c r="D2492" s="29"/>
      <c r="E2492" s="2">
        <v>3105</v>
      </c>
      <c r="F2492" s="29"/>
      <c r="G2492" s="2">
        <v>4000</v>
      </c>
      <c r="H2492" s="29"/>
      <c r="J2492" s="29"/>
      <c r="K2492" s="2"/>
    </row>
    <row r="2493" spans="1:11" x14ac:dyDescent="0.25">
      <c r="A2493" s="29"/>
      <c r="B2493" s="29" t="s">
        <v>94</v>
      </c>
      <c r="C2493" s="29"/>
      <c r="D2493" s="29"/>
      <c r="E2493" s="2">
        <v>189801</v>
      </c>
      <c r="F2493" s="29"/>
      <c r="G2493" s="2">
        <v>75000</v>
      </c>
      <c r="H2493" s="29"/>
      <c r="J2493" s="29"/>
      <c r="K2493" s="2"/>
    </row>
    <row r="2494" spans="1:11" x14ac:dyDescent="0.25">
      <c r="A2494" s="29"/>
      <c r="B2494" s="29" t="s">
        <v>92</v>
      </c>
      <c r="C2494" s="29"/>
      <c r="D2494" s="29"/>
      <c r="E2494" s="10">
        <v>115252</v>
      </c>
      <c r="F2494" s="29"/>
      <c r="G2494" s="10"/>
      <c r="H2494" s="29"/>
      <c r="I2494" s="10"/>
      <c r="J2494" s="29"/>
      <c r="K2494" s="10"/>
    </row>
    <row r="2495" spans="1:11" x14ac:dyDescent="0.25">
      <c r="A2495" s="29"/>
      <c r="B2495" s="29"/>
      <c r="C2495" s="29"/>
      <c r="D2495" s="29"/>
      <c r="E2495" s="2"/>
      <c r="F2495" s="29"/>
      <c r="G2495" s="2"/>
      <c r="H2495" s="29"/>
      <c r="J2495" s="29"/>
      <c r="K2495" s="2"/>
    </row>
    <row r="2496" spans="1:11" x14ac:dyDescent="0.25">
      <c r="A2496" s="29"/>
      <c r="B2496" s="29"/>
      <c r="C2496" s="29" t="s">
        <v>95</v>
      </c>
      <c r="D2496" s="29"/>
      <c r="E2496" s="10">
        <f>SUM(E2484:E2495)</f>
        <v>516692</v>
      </c>
      <c r="F2496" s="29"/>
      <c r="G2496" s="10">
        <f>SUM(G2485:G2495)</f>
        <v>242220</v>
      </c>
      <c r="H2496" s="29"/>
      <c r="I2496" s="10">
        <f>SUM(I2485:I2495)</f>
        <v>0</v>
      </c>
      <c r="J2496" s="29"/>
      <c r="K2496" s="10">
        <f>SUM(K2485:K2495)</f>
        <v>0</v>
      </c>
    </row>
    <row r="2497" spans="1:11" x14ac:dyDescent="0.25">
      <c r="A2497" s="29"/>
      <c r="B2497" s="29"/>
      <c r="C2497" s="29"/>
      <c r="D2497" s="29"/>
      <c r="E2497" s="2"/>
      <c r="F2497" s="29"/>
      <c r="G2497" s="2"/>
      <c r="H2497" s="29"/>
      <c r="J2497" s="29"/>
      <c r="K2497" s="2"/>
    </row>
    <row r="2498" spans="1:11" x14ac:dyDescent="0.25">
      <c r="A2498" s="1" t="s">
        <v>98</v>
      </c>
      <c r="E2498" s="2"/>
      <c r="G2498" s="2"/>
      <c r="K2498" s="2"/>
    </row>
    <row r="2499" spans="1:11" x14ac:dyDescent="0.25">
      <c r="C2499" s="1" t="s">
        <v>99</v>
      </c>
      <c r="E2499" s="2"/>
      <c r="G2499" s="2"/>
      <c r="K2499" s="2"/>
    </row>
    <row r="2500" spans="1:11" x14ac:dyDescent="0.25">
      <c r="C2500" s="1" t="s">
        <v>857</v>
      </c>
      <c r="E2500" s="10"/>
      <c r="G2500" s="10"/>
      <c r="I2500" s="10"/>
      <c r="K2500" s="10"/>
    </row>
    <row r="2501" spans="1:11" x14ac:dyDescent="0.25">
      <c r="A2501" s="29"/>
      <c r="B2501" s="29"/>
      <c r="C2501" s="29"/>
      <c r="D2501" s="29"/>
      <c r="E2501" s="2"/>
      <c r="F2501" s="29"/>
      <c r="G2501" s="2"/>
      <c r="H2501" s="29"/>
      <c r="J2501" s="29"/>
      <c r="K2501" s="2"/>
    </row>
    <row r="2502" spans="1:11" x14ac:dyDescent="0.25">
      <c r="A2502" s="29"/>
      <c r="B2502" s="29"/>
      <c r="C2502" s="29" t="s">
        <v>96</v>
      </c>
      <c r="D2502" s="29"/>
      <c r="I2502" s="1"/>
    </row>
    <row r="2503" spans="1:11" x14ac:dyDescent="0.25">
      <c r="A2503" s="29"/>
      <c r="B2503" s="29"/>
      <c r="C2503" s="29" t="s">
        <v>97</v>
      </c>
      <c r="D2503" s="29"/>
      <c r="E2503" s="2">
        <f>E2481-E2496+E2500</f>
        <v>-201877</v>
      </c>
      <c r="F2503" s="29"/>
      <c r="G2503" s="2">
        <f>G2481-G2496</f>
        <v>43180</v>
      </c>
      <c r="H2503" s="2"/>
      <c r="I2503" s="2">
        <f>I2481-I2496</f>
        <v>0</v>
      </c>
      <c r="J2503" s="29"/>
      <c r="K2503" s="2">
        <f>K2481-K2496</f>
        <v>0</v>
      </c>
    </row>
    <row r="2504" spans="1:11" x14ac:dyDescent="0.25">
      <c r="A2504" s="29"/>
      <c r="B2504" s="29"/>
      <c r="C2504" s="29"/>
      <c r="D2504" s="29"/>
      <c r="E2504" s="2"/>
      <c r="F2504" s="29"/>
      <c r="G2504" s="2"/>
      <c r="H2504" s="29"/>
      <c r="J2504" s="29"/>
      <c r="K2504" s="2"/>
    </row>
    <row r="2505" spans="1:11" x14ac:dyDescent="0.25">
      <c r="A2505" s="29" t="s">
        <v>111</v>
      </c>
      <c r="B2505" s="29"/>
      <c r="C2505" s="29"/>
      <c r="D2505" s="29"/>
      <c r="E2505" s="10">
        <v>525360</v>
      </c>
      <c r="F2505" s="29"/>
      <c r="G2505" s="10">
        <v>342677</v>
      </c>
      <c r="H2505" s="29"/>
      <c r="I2505" s="10">
        <f>E2507</f>
        <v>323483</v>
      </c>
      <c r="J2505" s="29"/>
      <c r="K2505" s="10">
        <f>I2507</f>
        <v>323483</v>
      </c>
    </row>
    <row r="2506" spans="1:11" x14ac:dyDescent="0.25">
      <c r="A2506" s="29"/>
      <c r="B2506" s="29"/>
      <c r="C2506" s="29"/>
      <c r="D2506" s="29"/>
      <c r="E2506" s="2"/>
      <c r="F2506" s="29"/>
      <c r="G2506" s="2"/>
      <c r="H2506" s="29"/>
      <c r="J2506" s="29"/>
      <c r="K2506" s="2"/>
    </row>
    <row r="2507" spans="1:11" ht="15.6" thickBot="1" x14ac:dyDescent="0.3">
      <c r="A2507" s="29" t="s">
        <v>112</v>
      </c>
      <c r="B2507" s="29"/>
      <c r="C2507" s="29"/>
      <c r="D2507" s="29" t="s">
        <v>9</v>
      </c>
      <c r="E2507" s="14">
        <f>SUM(E2503:E2505)</f>
        <v>323483</v>
      </c>
      <c r="F2507" s="29" t="s">
        <v>9</v>
      </c>
      <c r="G2507" s="14">
        <f>SUM(G2503:G2505)</f>
        <v>385857</v>
      </c>
      <c r="H2507" s="29" t="s">
        <v>9</v>
      </c>
      <c r="I2507" s="14">
        <f>SUM(I2503:I2505)</f>
        <v>323483</v>
      </c>
      <c r="J2507" s="29" t="s">
        <v>9</v>
      </c>
      <c r="K2507" s="14">
        <f>SUM(K2503:K2505)</f>
        <v>323483</v>
      </c>
    </row>
    <row r="2508" spans="1:11" ht="15.6" thickTop="1" x14ac:dyDescent="0.25">
      <c r="A2508" s="29"/>
      <c r="B2508" s="29"/>
      <c r="C2508" s="29"/>
      <c r="D2508" s="29"/>
      <c r="E2508" s="2"/>
      <c r="F2508" s="29"/>
      <c r="G2508" s="2"/>
      <c r="H2508" s="29"/>
      <c r="J2508" s="29"/>
      <c r="K2508" s="2"/>
    </row>
    <row r="2509" spans="1:11" x14ac:dyDescent="0.25">
      <c r="A2509" s="29"/>
      <c r="B2509" s="29"/>
      <c r="C2509" s="29"/>
      <c r="D2509" s="29"/>
      <c r="E2509" s="2"/>
      <c r="F2509" s="29"/>
      <c r="G2509" s="2"/>
      <c r="H2509" s="29"/>
      <c r="J2509" s="29"/>
      <c r="K2509" s="2"/>
    </row>
    <row r="2510" spans="1:11" x14ac:dyDescent="0.25">
      <c r="A2510" s="29"/>
      <c r="B2510" s="29"/>
      <c r="C2510" s="29"/>
      <c r="D2510" s="29"/>
      <c r="E2510" s="2"/>
      <c r="F2510" s="29"/>
      <c r="G2510" s="2"/>
      <c r="H2510" s="29"/>
      <c r="J2510" s="29"/>
      <c r="K2510" s="2"/>
    </row>
    <row r="2511" spans="1:11" x14ac:dyDescent="0.25">
      <c r="A2511" s="29"/>
      <c r="B2511" s="29"/>
      <c r="C2511" s="29"/>
      <c r="D2511" s="29"/>
      <c r="E2511" s="2"/>
      <c r="F2511" s="29"/>
      <c r="G2511" s="2"/>
      <c r="H2511" s="29"/>
      <c r="J2511" s="29"/>
      <c r="K2511" s="2"/>
    </row>
    <row r="2512" spans="1:11" x14ac:dyDescent="0.25">
      <c r="A2512" s="29"/>
      <c r="B2512" s="29"/>
      <c r="C2512" s="29"/>
      <c r="D2512" s="29"/>
      <c r="E2512" s="2"/>
      <c r="F2512" s="29"/>
      <c r="G2512" s="2"/>
      <c r="H2512" s="29"/>
      <c r="J2512" s="29"/>
      <c r="K2512" s="2"/>
    </row>
    <row r="2513" spans="1:11" x14ac:dyDescent="0.25">
      <c r="A2513" s="29"/>
      <c r="B2513" s="29"/>
      <c r="C2513" s="29"/>
      <c r="D2513" s="29"/>
      <c r="E2513" s="2"/>
      <c r="F2513" s="29"/>
      <c r="G2513" s="2"/>
      <c r="H2513" s="29"/>
      <c r="J2513" s="29"/>
      <c r="K2513" s="2"/>
    </row>
    <row r="2514" spans="1:11" x14ac:dyDescent="0.25">
      <c r="A2514" s="29"/>
      <c r="B2514" s="29"/>
      <c r="C2514" s="29"/>
      <c r="D2514" s="29"/>
      <c r="E2514" s="2"/>
      <c r="F2514" s="29"/>
      <c r="G2514" s="2"/>
      <c r="H2514" s="29"/>
      <c r="J2514" s="29"/>
      <c r="K2514" s="2"/>
    </row>
    <row r="2515" spans="1:11" x14ac:dyDescent="0.25">
      <c r="A2515" s="29"/>
      <c r="B2515" s="29"/>
      <c r="C2515" s="29"/>
      <c r="D2515" s="29"/>
      <c r="E2515" s="2"/>
      <c r="F2515" s="29"/>
      <c r="G2515" s="2"/>
      <c r="H2515" s="29"/>
      <c r="J2515" s="29"/>
      <c r="K2515" s="2"/>
    </row>
    <row r="2516" spans="1:11" x14ac:dyDescent="0.25">
      <c r="A2516" s="29"/>
      <c r="B2516" s="29"/>
      <c r="C2516" s="29"/>
      <c r="D2516" s="29"/>
      <c r="E2516" s="2"/>
      <c r="F2516" s="29"/>
      <c r="G2516" s="2"/>
      <c r="H2516" s="29"/>
      <c r="J2516" s="29"/>
      <c r="K2516" s="2"/>
    </row>
    <row r="2517" spans="1:11" x14ac:dyDescent="0.25">
      <c r="A2517" s="29"/>
      <c r="B2517" s="29"/>
      <c r="C2517" s="29"/>
      <c r="D2517" s="29"/>
      <c r="E2517" s="2"/>
      <c r="F2517" s="29"/>
      <c r="G2517" s="2"/>
      <c r="H2517" s="29"/>
      <c r="J2517" s="29"/>
      <c r="K2517" s="2"/>
    </row>
    <row r="2518" spans="1:11" x14ac:dyDescent="0.25">
      <c r="A2518" s="29"/>
      <c r="B2518" s="29"/>
      <c r="C2518" s="29"/>
      <c r="D2518" s="29"/>
      <c r="E2518" s="2"/>
      <c r="F2518" s="29"/>
      <c r="G2518" s="2"/>
      <c r="H2518" s="29"/>
      <c r="J2518" s="29"/>
      <c r="K2518" s="2"/>
    </row>
    <row r="2519" spans="1:11" x14ac:dyDescent="0.25">
      <c r="A2519" s="86">
        <v>47</v>
      </c>
      <c r="B2519" s="86"/>
      <c r="C2519" s="86"/>
      <c r="D2519" s="86"/>
      <c r="E2519" s="86"/>
      <c r="F2519" s="86"/>
      <c r="G2519" s="86"/>
      <c r="H2519" s="86"/>
      <c r="I2519" s="86"/>
      <c r="J2519" s="86"/>
      <c r="K2519" s="86"/>
    </row>
    <row r="2520" spans="1:11" x14ac:dyDescent="0.25">
      <c r="A2520" s="86" t="s">
        <v>0</v>
      </c>
      <c r="B2520" s="86"/>
      <c r="C2520" s="86"/>
      <c r="D2520" s="86"/>
      <c r="E2520" s="86"/>
      <c r="F2520" s="86"/>
      <c r="G2520" s="86"/>
      <c r="H2520" s="86"/>
      <c r="I2520" s="86"/>
      <c r="J2520" s="86"/>
      <c r="K2520" s="86"/>
    </row>
    <row r="2521" spans="1:11" x14ac:dyDescent="0.25">
      <c r="A2521" s="86" t="s">
        <v>737</v>
      </c>
      <c r="B2521" s="86"/>
      <c r="C2521" s="86"/>
      <c r="D2521" s="86"/>
      <c r="E2521" s="86"/>
      <c r="F2521" s="86"/>
      <c r="G2521" s="86"/>
      <c r="H2521" s="86"/>
      <c r="I2521" s="86"/>
      <c r="J2521" s="86"/>
      <c r="K2521" s="86"/>
    </row>
    <row r="2522" spans="1:11" x14ac:dyDescent="0.25">
      <c r="A2522" s="86" t="s">
        <v>2</v>
      </c>
      <c r="B2522" s="86"/>
      <c r="C2522" s="86"/>
      <c r="D2522" s="86"/>
      <c r="E2522" s="86"/>
      <c r="F2522" s="86"/>
      <c r="G2522" s="86"/>
      <c r="H2522" s="86"/>
      <c r="I2522" s="86"/>
      <c r="J2522" s="86"/>
      <c r="K2522" s="86"/>
    </row>
    <row r="2523" spans="1:11" x14ac:dyDescent="0.25">
      <c r="A2523" s="86" t="s">
        <v>115</v>
      </c>
      <c r="B2523" s="86"/>
      <c r="C2523" s="86"/>
      <c r="D2523" s="86"/>
      <c r="E2523" s="86"/>
      <c r="F2523" s="86"/>
      <c r="G2523" s="86"/>
      <c r="H2523" s="86"/>
      <c r="I2523" s="86"/>
      <c r="J2523" s="86"/>
      <c r="K2523" s="86"/>
    </row>
    <row r="2525" spans="1:11" x14ac:dyDescent="0.25">
      <c r="E2525" s="33">
        <v>2019</v>
      </c>
      <c r="G2525" s="33">
        <v>2020</v>
      </c>
      <c r="H2525" s="33"/>
      <c r="I2525" s="5">
        <v>2020</v>
      </c>
      <c r="K2525" s="33">
        <v>2021</v>
      </c>
    </row>
    <row r="2526" spans="1:11" x14ac:dyDescent="0.25">
      <c r="E2526" s="33" t="s">
        <v>86</v>
      </c>
      <c r="G2526" s="33" t="s">
        <v>5</v>
      </c>
      <c r="H2526" s="33"/>
      <c r="I2526" s="6" t="s">
        <v>4</v>
      </c>
      <c r="J2526" s="86" t="s">
        <v>5</v>
      </c>
      <c r="K2526" s="86"/>
    </row>
    <row r="2527" spans="1:11" x14ac:dyDescent="0.25">
      <c r="A2527" s="1" t="s">
        <v>738</v>
      </c>
      <c r="E2527" s="33"/>
      <c r="G2527" s="33"/>
      <c r="H2527" s="33"/>
      <c r="I2527" s="6"/>
      <c r="K2527" s="6"/>
    </row>
    <row r="2528" spans="1:11" x14ac:dyDescent="0.25">
      <c r="B2528" s="1" t="s">
        <v>740</v>
      </c>
      <c r="D2528" s="1" t="s">
        <v>9</v>
      </c>
      <c r="E2528" s="8">
        <v>1094986</v>
      </c>
      <c r="F2528" s="1" t="s">
        <v>9</v>
      </c>
      <c r="G2528" s="8">
        <v>1150000</v>
      </c>
      <c r="H2528" s="33" t="s">
        <v>9</v>
      </c>
      <c r="I2528" s="8"/>
      <c r="J2528" s="1" t="s">
        <v>9</v>
      </c>
      <c r="K2528" s="8"/>
    </row>
    <row r="2529" spans="1:11" x14ac:dyDescent="0.25">
      <c r="B2529" s="1" t="s">
        <v>742</v>
      </c>
      <c r="E2529" s="8">
        <v>492248</v>
      </c>
      <c r="G2529" s="8">
        <v>500000</v>
      </c>
      <c r="H2529" s="33"/>
      <c r="I2529" s="8"/>
      <c r="K2529" s="8"/>
    </row>
    <row r="2530" spans="1:11" x14ac:dyDescent="0.25">
      <c r="B2530" s="1" t="s">
        <v>858</v>
      </c>
      <c r="E2530" s="15">
        <v>10935</v>
      </c>
      <c r="G2530" s="15"/>
      <c r="H2530" s="33"/>
      <c r="I2530" s="15"/>
      <c r="K2530" s="15"/>
    </row>
    <row r="2531" spans="1:11" x14ac:dyDescent="0.25">
      <c r="C2531" s="1" t="s">
        <v>85</v>
      </c>
      <c r="E2531" s="15">
        <f>SUM(E2528:E2530)</f>
        <v>1598169</v>
      </c>
      <c r="G2531" s="15">
        <f>SUM(G2528:G2530)</f>
        <v>1650000</v>
      </c>
      <c r="H2531" s="33"/>
      <c r="I2531" s="15">
        <f>SUM(I2527:I2528)</f>
        <v>0</v>
      </c>
      <c r="K2531" s="15">
        <f>SUM(K2527:K2528)</f>
        <v>0</v>
      </c>
    </row>
    <row r="2532" spans="1:11" x14ac:dyDescent="0.25">
      <c r="E2532" s="2"/>
      <c r="G2532" s="2"/>
      <c r="H2532" s="2"/>
      <c r="K2532" s="2"/>
    </row>
    <row r="2533" spans="1:11" x14ac:dyDescent="0.25">
      <c r="A2533" s="1" t="s">
        <v>744</v>
      </c>
      <c r="E2533" s="2"/>
      <c r="G2533" s="2"/>
      <c r="J2533" s="2"/>
      <c r="K2533" s="2"/>
    </row>
    <row r="2534" spans="1:11" x14ac:dyDescent="0.25">
      <c r="B2534" s="1" t="s">
        <v>745</v>
      </c>
      <c r="E2534" s="2"/>
      <c r="G2534" s="2"/>
      <c r="J2534" s="2"/>
      <c r="K2534" s="2"/>
    </row>
    <row r="2535" spans="1:11" x14ac:dyDescent="0.25">
      <c r="B2535" s="1" t="s">
        <v>747</v>
      </c>
      <c r="E2535" s="2">
        <v>49262</v>
      </c>
      <c r="G2535" s="2">
        <v>49632</v>
      </c>
      <c r="J2535" s="2"/>
      <c r="K2535" s="2"/>
    </row>
    <row r="2536" spans="1:11" x14ac:dyDescent="0.25">
      <c r="B2536" s="1" t="s">
        <v>749</v>
      </c>
      <c r="E2536" s="2">
        <v>27832</v>
      </c>
      <c r="G2536" s="2">
        <v>28674</v>
      </c>
      <c r="J2536" s="2"/>
      <c r="K2536" s="2"/>
    </row>
    <row r="2537" spans="1:11" x14ac:dyDescent="0.25">
      <c r="B2537" s="1" t="s">
        <v>118</v>
      </c>
      <c r="E2537" s="2">
        <f>897552+1</f>
        <v>897553</v>
      </c>
      <c r="G2537" s="2">
        <v>877950</v>
      </c>
      <c r="J2537" s="2"/>
      <c r="K2537" s="2"/>
    </row>
    <row r="2538" spans="1:11" x14ac:dyDescent="0.25">
      <c r="B2538" s="1" t="s">
        <v>722</v>
      </c>
      <c r="E2538" s="2">
        <v>64211</v>
      </c>
      <c r="G2538" s="2">
        <v>63532</v>
      </c>
      <c r="J2538" s="2"/>
      <c r="K2538" s="2"/>
    </row>
    <row r="2539" spans="1:11" x14ac:dyDescent="0.25">
      <c r="B2539" s="1" t="s">
        <v>859</v>
      </c>
      <c r="E2539" s="2"/>
      <c r="G2539" s="2"/>
      <c r="J2539" s="2"/>
      <c r="K2539" s="2"/>
    </row>
    <row r="2540" spans="1:11" x14ac:dyDescent="0.25">
      <c r="C2540" s="1" t="s">
        <v>860</v>
      </c>
      <c r="E2540" s="2">
        <v>-46109</v>
      </c>
      <c r="G2540" s="2"/>
      <c r="J2540" s="2"/>
      <c r="K2540" s="2"/>
    </row>
    <row r="2541" spans="1:11" x14ac:dyDescent="0.25">
      <c r="B2541" s="1" t="s">
        <v>403</v>
      </c>
      <c r="E2541" s="2">
        <v>8468</v>
      </c>
      <c r="G2541" s="2">
        <v>18500</v>
      </c>
      <c r="J2541" s="2"/>
      <c r="K2541" s="2"/>
    </row>
    <row r="2542" spans="1:11" x14ac:dyDescent="0.25">
      <c r="B2542" s="1" t="s">
        <v>145</v>
      </c>
      <c r="E2542" s="2">
        <v>5416</v>
      </c>
      <c r="G2542" s="2">
        <v>6500</v>
      </c>
      <c r="J2542" s="2"/>
      <c r="K2542" s="2"/>
    </row>
    <row r="2543" spans="1:11" x14ac:dyDescent="0.25">
      <c r="B2543" s="1" t="s">
        <v>304</v>
      </c>
      <c r="E2543" s="2">
        <v>645</v>
      </c>
      <c r="G2543" s="2">
        <v>500</v>
      </c>
      <c r="J2543" s="2"/>
      <c r="K2543" s="2"/>
    </row>
    <row r="2544" spans="1:11" x14ac:dyDescent="0.25">
      <c r="B2544" s="1" t="s">
        <v>758</v>
      </c>
      <c r="E2544" s="2">
        <f>102427+1</f>
        <v>102428</v>
      </c>
      <c r="G2544" s="2">
        <v>105000</v>
      </c>
      <c r="J2544" s="2"/>
      <c r="K2544" s="2"/>
    </row>
    <row r="2545" spans="2:11" x14ac:dyDescent="0.25">
      <c r="B2545" s="1" t="s">
        <v>207</v>
      </c>
      <c r="E2545" s="2">
        <v>15291</v>
      </c>
      <c r="G2545" s="2">
        <v>15000</v>
      </c>
      <c r="J2545" s="2"/>
      <c r="K2545" s="2"/>
    </row>
    <row r="2546" spans="2:11" x14ac:dyDescent="0.25">
      <c r="B2546" s="1" t="s">
        <v>332</v>
      </c>
      <c r="E2546" s="2">
        <v>717</v>
      </c>
      <c r="G2546" s="2">
        <v>3000</v>
      </c>
      <c r="J2546" s="2"/>
      <c r="K2546" s="2"/>
    </row>
    <row r="2547" spans="2:11" x14ac:dyDescent="0.25">
      <c r="B2547" s="1" t="s">
        <v>150</v>
      </c>
      <c r="E2547" s="2">
        <v>49466</v>
      </c>
      <c r="G2547" s="2">
        <v>40000</v>
      </c>
      <c r="J2547" s="2"/>
      <c r="K2547" s="2"/>
    </row>
    <row r="2548" spans="2:11" x14ac:dyDescent="0.25">
      <c r="B2548" s="1" t="s">
        <v>342</v>
      </c>
      <c r="E2548" s="2">
        <v>40044</v>
      </c>
      <c r="G2548" s="2">
        <v>25000</v>
      </c>
      <c r="J2548" s="2"/>
      <c r="K2548" s="2"/>
    </row>
    <row r="2549" spans="2:11" x14ac:dyDescent="0.25">
      <c r="B2549" s="1" t="s">
        <v>764</v>
      </c>
      <c r="E2549" s="2">
        <v>2926</v>
      </c>
      <c r="G2549" s="2">
        <v>2500</v>
      </c>
      <c r="J2549" s="2"/>
      <c r="K2549" s="2"/>
    </row>
    <row r="2550" spans="2:11" x14ac:dyDescent="0.25">
      <c r="B2550" s="1" t="s">
        <v>535</v>
      </c>
      <c r="E2550" s="2">
        <v>42632</v>
      </c>
      <c r="G2550" s="2">
        <v>55000</v>
      </c>
      <c r="J2550" s="2"/>
      <c r="K2550" s="2"/>
    </row>
    <row r="2551" spans="2:11" x14ac:dyDescent="0.25">
      <c r="B2551" s="1" t="s">
        <v>767</v>
      </c>
      <c r="E2551" s="2">
        <v>10564</v>
      </c>
      <c r="G2551" s="2">
        <v>15000</v>
      </c>
      <c r="J2551" s="2"/>
      <c r="K2551" s="2"/>
    </row>
    <row r="2552" spans="2:11" x14ac:dyDescent="0.25">
      <c r="B2552" s="1" t="s">
        <v>769</v>
      </c>
      <c r="E2552" s="2">
        <v>441</v>
      </c>
      <c r="G2552" s="2">
        <v>750</v>
      </c>
      <c r="J2552" s="2"/>
      <c r="K2552" s="2"/>
    </row>
    <row r="2553" spans="2:11" x14ac:dyDescent="0.25">
      <c r="B2553" s="1" t="s">
        <v>45</v>
      </c>
      <c r="E2553" s="2">
        <f>5680+1000</f>
        <v>6680</v>
      </c>
      <c r="G2553" s="2">
        <v>4500</v>
      </c>
      <c r="J2553" s="2"/>
      <c r="K2553" s="2"/>
    </row>
    <row r="2554" spans="2:11" x14ac:dyDescent="0.25">
      <c r="B2554" s="1" t="s">
        <v>774</v>
      </c>
      <c r="E2554" s="2">
        <v>30969</v>
      </c>
      <c r="G2554" s="2">
        <v>31000</v>
      </c>
      <c r="J2554" s="2"/>
      <c r="K2554" s="2"/>
    </row>
    <row r="2555" spans="2:11" x14ac:dyDescent="0.25">
      <c r="B2555" s="1" t="s">
        <v>776</v>
      </c>
      <c r="E2555" s="2">
        <v>181527</v>
      </c>
      <c r="G2555" s="2"/>
      <c r="J2555" s="2"/>
      <c r="K2555" s="2"/>
    </row>
    <row r="2556" spans="2:11" x14ac:dyDescent="0.25">
      <c r="B2556" s="1" t="s">
        <v>94</v>
      </c>
      <c r="E2556" s="2"/>
      <c r="G2556" s="2">
        <v>80000</v>
      </c>
      <c r="J2556" s="2"/>
      <c r="K2556" s="2"/>
    </row>
    <row r="2557" spans="2:11" x14ac:dyDescent="0.25">
      <c r="B2557" s="1" t="s">
        <v>779</v>
      </c>
      <c r="E2557" s="10"/>
      <c r="G2557" s="10">
        <v>61392</v>
      </c>
      <c r="I2557" s="10"/>
      <c r="J2557" s="2"/>
      <c r="K2557" s="10"/>
    </row>
    <row r="2558" spans="2:11" x14ac:dyDescent="0.25">
      <c r="B2558" s="1" t="s">
        <v>780</v>
      </c>
      <c r="E2558" s="10">
        <f>SUM(E2535:E2557)</f>
        <v>1490963</v>
      </c>
      <c r="G2558" s="10">
        <f>SUM(G2535:G2557)</f>
        <v>1483430</v>
      </c>
      <c r="I2558" s="10">
        <f>SUM(I2535:I2557)</f>
        <v>0</v>
      </c>
      <c r="J2558" s="2"/>
      <c r="K2558" s="10">
        <f>SUM(K2535:K2557)</f>
        <v>0</v>
      </c>
    </row>
    <row r="2559" spans="2:11" x14ac:dyDescent="0.25">
      <c r="E2559" s="2"/>
      <c r="G2559" s="2"/>
      <c r="J2559" s="2"/>
      <c r="K2559" s="2"/>
    </row>
    <row r="2560" spans="2:11" x14ac:dyDescent="0.25">
      <c r="B2560" s="1" t="s">
        <v>781</v>
      </c>
      <c r="E2560" s="2">
        <f>E2531-E2558</f>
        <v>107206</v>
      </c>
      <c r="G2560" s="2">
        <f>G2531-G2558</f>
        <v>166570</v>
      </c>
      <c r="I2560" s="2">
        <f>I2531-I2558</f>
        <v>0</v>
      </c>
      <c r="J2560" s="2"/>
      <c r="K2560" s="2">
        <f>K2531-K2558</f>
        <v>0</v>
      </c>
    </row>
    <row r="2561" spans="1:11" x14ac:dyDescent="0.25">
      <c r="E2561" s="2"/>
      <c r="G2561" s="2"/>
      <c r="J2561" s="2"/>
      <c r="K2561" s="2"/>
    </row>
    <row r="2562" spans="1:11" x14ac:dyDescent="0.25">
      <c r="A2562" s="1" t="s">
        <v>782</v>
      </c>
      <c r="E2562" s="2"/>
      <c r="G2562" s="2"/>
      <c r="H2562" s="2"/>
      <c r="K2562" s="2"/>
    </row>
    <row r="2563" spans="1:11" x14ac:dyDescent="0.25">
      <c r="B2563" s="1" t="s">
        <v>572</v>
      </c>
      <c r="E2563" s="2">
        <v>-5070</v>
      </c>
      <c r="G2563" s="2"/>
      <c r="H2563" s="2"/>
      <c r="K2563" s="2"/>
    </row>
    <row r="2564" spans="1:11" x14ac:dyDescent="0.25">
      <c r="B2564" s="1" t="s">
        <v>785</v>
      </c>
      <c r="E2564" s="10">
        <v>750</v>
      </c>
      <c r="G2564" s="10"/>
      <c r="H2564" s="2"/>
      <c r="I2564" s="10"/>
      <c r="K2564" s="10"/>
    </row>
    <row r="2565" spans="1:11" x14ac:dyDescent="0.25">
      <c r="B2565" s="1" t="s">
        <v>787</v>
      </c>
      <c r="E2565" s="2">
        <f>SUM(E2560:E2564)</f>
        <v>102886</v>
      </c>
      <c r="G2565" s="2">
        <f>SUM(G2560:G2564)</f>
        <v>166570</v>
      </c>
      <c r="H2565" s="2"/>
      <c r="I2565" s="2">
        <f>SUM(I2560:I2564)</f>
        <v>0</v>
      </c>
      <c r="K2565" s="2">
        <f>SUM(K2560:K2564)</f>
        <v>0</v>
      </c>
    </row>
    <row r="2566" spans="1:11" x14ac:dyDescent="0.25">
      <c r="E2566" s="2"/>
      <c r="G2566" s="2"/>
      <c r="H2566" s="2"/>
      <c r="K2566" s="2"/>
    </row>
    <row r="2567" spans="1:11" x14ac:dyDescent="0.25">
      <c r="B2567" s="1" t="s">
        <v>105</v>
      </c>
      <c r="E2567" s="10"/>
      <c r="G2567" s="10"/>
      <c r="H2567" s="2"/>
      <c r="I2567" s="10"/>
      <c r="K2567" s="10"/>
    </row>
    <row r="2568" spans="1:11" x14ac:dyDescent="0.25">
      <c r="E2568" s="2"/>
      <c r="G2568" s="2"/>
      <c r="H2568" s="2"/>
      <c r="K2568" s="2"/>
    </row>
    <row r="2569" spans="1:11" x14ac:dyDescent="0.25">
      <c r="B2569" s="1" t="s">
        <v>789</v>
      </c>
      <c r="E2569" s="2">
        <f>SUM(E2565:E2567)</f>
        <v>102886</v>
      </c>
      <c r="G2569" s="2">
        <f>SUM(G2565:G2567)</f>
        <v>166570</v>
      </c>
      <c r="H2569" s="2"/>
      <c r="I2569" s="2">
        <f>SUM(I2565:I2567)</f>
        <v>0</v>
      </c>
      <c r="K2569" s="2">
        <f>SUM(K2565:K2567)</f>
        <v>0</v>
      </c>
    </row>
    <row r="2570" spans="1:11" x14ac:dyDescent="0.25">
      <c r="E2570" s="2"/>
      <c r="G2570" s="2"/>
      <c r="J2570" s="2"/>
      <c r="K2570" s="2"/>
    </row>
    <row r="2571" spans="1:11" x14ac:dyDescent="0.25">
      <c r="A2571" s="1" t="s">
        <v>111</v>
      </c>
      <c r="E2571" s="10">
        <v>1610650</v>
      </c>
      <c r="G2571" s="10">
        <v>1641579</v>
      </c>
      <c r="I2571" s="10">
        <f>E2573</f>
        <v>1713536</v>
      </c>
      <c r="J2571" s="2"/>
      <c r="K2571" s="10">
        <f>I2573</f>
        <v>1713536</v>
      </c>
    </row>
    <row r="2572" spans="1:11" x14ac:dyDescent="0.25">
      <c r="E2572" s="2"/>
      <c r="G2572" s="2"/>
      <c r="J2572" s="2"/>
      <c r="K2572" s="2"/>
    </row>
    <row r="2573" spans="1:11" ht="15.6" thickBot="1" x14ac:dyDescent="0.3">
      <c r="A2573" s="1" t="s">
        <v>112</v>
      </c>
      <c r="D2573" s="1" t="s">
        <v>9</v>
      </c>
      <c r="E2573" s="14">
        <f>SUM(E2569:E2571)</f>
        <v>1713536</v>
      </c>
      <c r="F2573" s="1" t="s">
        <v>9</v>
      </c>
      <c r="G2573" s="14">
        <f>SUM(G2569:G2571)</f>
        <v>1808149</v>
      </c>
      <c r="H2573" s="1" t="s">
        <v>9</v>
      </c>
      <c r="I2573" s="14">
        <f>SUM(I2569:I2571)</f>
        <v>1713536</v>
      </c>
      <c r="J2573" s="2" t="s">
        <v>9</v>
      </c>
      <c r="K2573" s="14">
        <f>SUM(K2569:K2571)</f>
        <v>1713536</v>
      </c>
    </row>
    <row r="2574" spans="1:11" ht="15.6" thickTop="1" x14ac:dyDescent="0.25">
      <c r="E2574" s="2"/>
      <c r="G2574" s="2"/>
      <c r="J2574" s="2"/>
      <c r="K2574" s="2"/>
    </row>
    <row r="2575" spans="1:11" x14ac:dyDescent="0.25">
      <c r="A2575" s="86">
        <v>48</v>
      </c>
      <c r="B2575" s="86"/>
      <c r="C2575" s="86"/>
      <c r="D2575" s="86"/>
      <c r="E2575" s="86"/>
      <c r="F2575" s="86"/>
      <c r="G2575" s="86"/>
      <c r="H2575" s="86"/>
      <c r="I2575" s="86"/>
      <c r="J2575" s="86"/>
      <c r="K2575" s="86"/>
    </row>
    <row r="2576" spans="1:11" x14ac:dyDescent="0.25">
      <c r="A2576" s="86" t="s">
        <v>0</v>
      </c>
      <c r="B2576" s="86"/>
      <c r="C2576" s="86"/>
      <c r="D2576" s="86"/>
      <c r="E2576" s="86"/>
      <c r="F2576" s="86"/>
      <c r="G2576" s="86"/>
      <c r="H2576" s="86"/>
      <c r="I2576" s="86"/>
      <c r="J2576" s="86"/>
      <c r="K2576" s="86"/>
    </row>
    <row r="2578" spans="1:11" x14ac:dyDescent="0.25">
      <c r="A2578" s="86" t="s">
        <v>792</v>
      </c>
      <c r="B2578" s="86"/>
      <c r="C2578" s="86"/>
      <c r="D2578" s="86"/>
      <c r="E2578" s="86"/>
      <c r="F2578" s="86"/>
      <c r="G2578" s="86"/>
      <c r="H2578" s="86"/>
      <c r="I2578" s="86"/>
      <c r="J2578" s="86"/>
      <c r="K2578" s="86"/>
    </row>
    <row r="2580" spans="1:11" x14ac:dyDescent="0.25">
      <c r="A2580" s="86" t="s">
        <v>382</v>
      </c>
      <c r="B2580" s="86"/>
      <c r="C2580" s="86"/>
      <c r="D2580" s="86"/>
      <c r="E2580" s="86"/>
      <c r="F2580" s="86"/>
      <c r="G2580" s="86"/>
      <c r="H2580" s="86"/>
      <c r="I2580" s="86"/>
      <c r="J2580" s="86"/>
      <c r="K2580" s="86"/>
    </row>
    <row r="2582" spans="1:11" x14ac:dyDescent="0.25">
      <c r="A2582" s="86" t="s">
        <v>3</v>
      </c>
      <c r="B2582" s="86"/>
      <c r="C2582" s="86"/>
      <c r="D2582" s="86"/>
      <c r="E2582" s="86"/>
      <c r="F2582" s="86"/>
      <c r="G2582" s="86"/>
      <c r="H2582" s="86"/>
      <c r="I2582" s="86"/>
      <c r="J2582" s="86"/>
      <c r="K2582" s="86"/>
    </row>
    <row r="2585" spans="1:11" x14ac:dyDescent="0.25">
      <c r="E2585" s="33">
        <v>2019</v>
      </c>
      <c r="G2585" s="33">
        <v>2020</v>
      </c>
      <c r="H2585" s="33"/>
      <c r="I2585" s="5">
        <v>2020</v>
      </c>
      <c r="K2585" s="33">
        <v>2021</v>
      </c>
    </row>
    <row r="2586" spans="1:11" x14ac:dyDescent="0.25">
      <c r="E2586" s="33" t="s">
        <v>86</v>
      </c>
      <c r="G2586" s="33" t="s">
        <v>5</v>
      </c>
      <c r="H2586" s="33"/>
      <c r="I2586" s="6" t="s">
        <v>4</v>
      </c>
      <c r="J2586" s="86" t="s">
        <v>5</v>
      </c>
      <c r="K2586" s="86"/>
    </row>
    <row r="2587" spans="1:11" x14ac:dyDescent="0.25">
      <c r="G2587" s="33"/>
      <c r="H2587" s="33"/>
      <c r="I2587" s="6"/>
    </row>
    <row r="2589" spans="1:11" x14ac:dyDescent="0.25">
      <c r="A2589" s="1" t="s">
        <v>6</v>
      </c>
      <c r="G2589" s="2"/>
      <c r="H2589" s="2"/>
    </row>
    <row r="2590" spans="1:11" x14ac:dyDescent="0.25">
      <c r="B2590" s="1" t="s">
        <v>416</v>
      </c>
      <c r="D2590" s="1" t="s">
        <v>9</v>
      </c>
      <c r="E2590" s="2">
        <v>97783</v>
      </c>
      <c r="F2590" s="1" t="s">
        <v>9</v>
      </c>
      <c r="G2590" s="2">
        <v>90000</v>
      </c>
      <c r="H2590" s="1" t="s">
        <v>9</v>
      </c>
      <c r="J2590" s="1" t="s">
        <v>9</v>
      </c>
      <c r="K2590" s="2"/>
    </row>
    <row r="2591" spans="1:11" x14ac:dyDescent="0.25">
      <c r="B2591" s="1" t="s">
        <v>70</v>
      </c>
      <c r="E2591" s="10">
        <v>688</v>
      </c>
      <c r="G2591" s="10">
        <v>800</v>
      </c>
      <c r="I2591" s="10"/>
      <c r="K2591" s="10"/>
    </row>
    <row r="2592" spans="1:11" x14ac:dyDescent="0.25">
      <c r="E2592" s="2"/>
      <c r="G2592" s="2"/>
      <c r="K2592" s="2"/>
    </row>
    <row r="2593" spans="1:11" x14ac:dyDescent="0.25">
      <c r="B2593" s="1" t="s">
        <v>85</v>
      </c>
      <c r="E2593" s="10">
        <f>SUM(E2590:E2592)</f>
        <v>98471</v>
      </c>
      <c r="G2593" s="10">
        <f>SUM(G2590:G2592)</f>
        <v>90800</v>
      </c>
      <c r="I2593" s="10">
        <f>SUM(I2590:I2592)</f>
        <v>0</v>
      </c>
      <c r="K2593" s="10">
        <f>SUM(K2590:K2592)</f>
        <v>0</v>
      </c>
    </row>
    <row r="2594" spans="1:11" x14ac:dyDescent="0.25">
      <c r="E2594" s="2"/>
      <c r="G2594" s="2"/>
      <c r="K2594" s="2"/>
    </row>
    <row r="2595" spans="1:11" x14ac:dyDescent="0.25">
      <c r="A2595" s="1" t="s">
        <v>88</v>
      </c>
      <c r="E2595" s="2"/>
      <c r="G2595" s="2"/>
      <c r="K2595" s="2"/>
    </row>
    <row r="2596" spans="1:11" x14ac:dyDescent="0.25">
      <c r="B2596" s="1" t="s">
        <v>118</v>
      </c>
      <c r="E2596" s="2">
        <v>101668</v>
      </c>
      <c r="G2596" s="2">
        <v>100000</v>
      </c>
      <c r="K2596" s="2"/>
    </row>
    <row r="2597" spans="1:11" x14ac:dyDescent="0.25">
      <c r="B2597" s="1" t="s">
        <v>797</v>
      </c>
      <c r="E2597" s="10"/>
      <c r="G2597" s="10">
        <v>257071</v>
      </c>
      <c r="I2597" s="10"/>
      <c r="K2597" s="10"/>
    </row>
    <row r="2598" spans="1:11" x14ac:dyDescent="0.25">
      <c r="E2598" s="2"/>
      <c r="G2598" s="2"/>
      <c r="K2598" s="2"/>
    </row>
    <row r="2599" spans="1:11" x14ac:dyDescent="0.25">
      <c r="B2599" s="1" t="s">
        <v>95</v>
      </c>
      <c r="E2599" s="10">
        <f>SUM(E2596:E2598)</f>
        <v>101668</v>
      </c>
      <c r="G2599" s="10">
        <f>SUM(G2596:G2598)</f>
        <v>357071</v>
      </c>
      <c r="I2599" s="10">
        <f>SUM(I2596:I2598)</f>
        <v>0</v>
      </c>
      <c r="K2599" s="10">
        <f>SUM(K2596:K2598)</f>
        <v>0</v>
      </c>
    </row>
    <row r="2600" spans="1:11" x14ac:dyDescent="0.25">
      <c r="E2600" s="2"/>
      <c r="G2600" s="2"/>
      <c r="K2600" s="2"/>
    </row>
    <row r="2601" spans="1:11" x14ac:dyDescent="0.25">
      <c r="C2601" s="1" t="s">
        <v>96</v>
      </c>
      <c r="E2601" s="2"/>
      <c r="G2601" s="2"/>
      <c r="K2601" s="2"/>
    </row>
    <row r="2602" spans="1:11" x14ac:dyDescent="0.25">
      <c r="C2602" s="1" t="s">
        <v>705</v>
      </c>
      <c r="E2602" s="2">
        <f>E2593-E2599</f>
        <v>-3197</v>
      </c>
      <c r="G2602" s="2">
        <f>G2593-G2599</f>
        <v>-266271</v>
      </c>
      <c r="I2602" s="2">
        <f>I2593-I2599</f>
        <v>0</v>
      </c>
      <c r="K2602" s="2">
        <f>K2593-K2599</f>
        <v>0</v>
      </c>
    </row>
    <row r="2603" spans="1:11" x14ac:dyDescent="0.25">
      <c r="E2603" s="2"/>
      <c r="G2603" s="2"/>
      <c r="K2603" s="2"/>
    </row>
    <row r="2604" spans="1:11" x14ac:dyDescent="0.25">
      <c r="A2604" s="1" t="s">
        <v>111</v>
      </c>
      <c r="E2604" s="10">
        <v>267789</v>
      </c>
      <c r="G2604" s="10">
        <v>266271</v>
      </c>
      <c r="I2604" s="10">
        <f>E2606</f>
        <v>264592</v>
      </c>
      <c r="K2604" s="10">
        <f>I2606</f>
        <v>264592</v>
      </c>
    </row>
    <row r="2605" spans="1:11" x14ac:dyDescent="0.25">
      <c r="E2605" s="2"/>
      <c r="G2605" s="2"/>
      <c r="K2605" s="2"/>
    </row>
    <row r="2606" spans="1:11" ht="15.6" thickBot="1" x14ac:dyDescent="0.3">
      <c r="A2606" s="1" t="s">
        <v>112</v>
      </c>
      <c r="D2606" s="1" t="s">
        <v>9</v>
      </c>
      <c r="E2606" s="14">
        <f>SUM(E2602:E2604)</f>
        <v>264592</v>
      </c>
      <c r="F2606" s="1" t="s">
        <v>9</v>
      </c>
      <c r="G2606" s="14">
        <f>SUM(G2602:G2604)</f>
        <v>0</v>
      </c>
      <c r="H2606" s="1" t="s">
        <v>9</v>
      </c>
      <c r="I2606" s="14">
        <f>SUM(I2602:I2604)</f>
        <v>264592</v>
      </c>
      <c r="J2606" s="1" t="s">
        <v>9</v>
      </c>
      <c r="K2606" s="14">
        <f>SUM(K2602:K2604)</f>
        <v>264592</v>
      </c>
    </row>
    <row r="2607" spans="1:11" ht="15.6" thickTop="1" x14ac:dyDescent="0.25">
      <c r="E2607" s="2"/>
      <c r="G2607" s="2"/>
      <c r="K2607" s="2"/>
    </row>
    <row r="2608" spans="1:11" x14ac:dyDescent="0.25">
      <c r="E2608" s="2"/>
      <c r="G2608" s="2"/>
      <c r="K2608" s="2"/>
    </row>
    <row r="2609" spans="5:11" x14ac:dyDescent="0.25">
      <c r="E2609" s="2"/>
      <c r="G2609" s="2"/>
      <c r="K2609" s="2"/>
    </row>
    <row r="2610" spans="5:11" x14ac:dyDescent="0.25">
      <c r="E2610" s="2"/>
      <c r="G2610" s="2"/>
      <c r="K2610" s="2"/>
    </row>
    <row r="2611" spans="5:11" x14ac:dyDescent="0.25">
      <c r="E2611" s="2"/>
      <c r="G2611" s="2"/>
      <c r="K2611" s="2"/>
    </row>
    <row r="2612" spans="5:11" x14ac:dyDescent="0.25">
      <c r="E2612" s="2"/>
      <c r="G2612" s="2"/>
      <c r="K2612" s="2"/>
    </row>
    <row r="2613" spans="5:11" x14ac:dyDescent="0.25">
      <c r="E2613" s="2"/>
      <c r="G2613" s="2"/>
      <c r="K2613" s="2"/>
    </row>
    <row r="2614" spans="5:11" x14ac:dyDescent="0.25">
      <c r="E2614" s="2"/>
      <c r="G2614" s="2"/>
      <c r="K2614" s="2"/>
    </row>
    <row r="2615" spans="5:11" x14ac:dyDescent="0.25">
      <c r="E2615" s="2"/>
      <c r="G2615" s="2"/>
      <c r="K2615" s="2"/>
    </row>
    <row r="2616" spans="5:11" x14ac:dyDescent="0.25">
      <c r="E2616" s="2"/>
      <c r="G2616" s="2"/>
      <c r="K2616" s="2"/>
    </row>
    <row r="2617" spans="5:11" x14ac:dyDescent="0.25">
      <c r="E2617" s="2"/>
      <c r="G2617" s="2"/>
      <c r="K2617" s="2"/>
    </row>
    <row r="2618" spans="5:11" x14ac:dyDescent="0.25">
      <c r="E2618" s="2"/>
      <c r="G2618" s="2"/>
      <c r="K2618" s="2"/>
    </row>
    <row r="2619" spans="5:11" x14ac:dyDescent="0.25">
      <c r="E2619" s="2"/>
      <c r="G2619" s="2"/>
      <c r="K2619" s="2"/>
    </row>
    <row r="2620" spans="5:11" x14ac:dyDescent="0.25">
      <c r="E2620" s="2"/>
      <c r="G2620" s="2"/>
      <c r="K2620" s="2"/>
    </row>
    <row r="2621" spans="5:11" x14ac:dyDescent="0.25">
      <c r="E2621" s="2"/>
      <c r="G2621" s="2"/>
      <c r="K2621" s="2"/>
    </row>
    <row r="2622" spans="5:11" x14ac:dyDescent="0.25">
      <c r="E2622" s="2"/>
      <c r="G2622" s="2"/>
      <c r="K2622" s="2"/>
    </row>
    <row r="2623" spans="5:11" x14ac:dyDescent="0.25">
      <c r="E2623" s="2"/>
      <c r="G2623" s="2"/>
      <c r="K2623" s="2"/>
    </row>
    <row r="2624" spans="5:11" x14ac:dyDescent="0.25">
      <c r="E2624" s="2"/>
      <c r="G2624" s="2"/>
      <c r="K2624" s="2"/>
    </row>
    <row r="2625" spans="1:11" x14ac:dyDescent="0.25">
      <c r="E2625" s="2"/>
      <c r="G2625" s="2"/>
      <c r="H2625" s="2"/>
      <c r="K2625" s="2"/>
    </row>
    <row r="2631" spans="1:11" x14ac:dyDescent="0.25">
      <c r="A2631" s="86">
        <v>49</v>
      </c>
      <c r="B2631" s="86"/>
      <c r="C2631" s="86"/>
      <c r="D2631" s="86"/>
      <c r="E2631" s="86"/>
      <c r="F2631" s="86"/>
      <c r="G2631" s="86"/>
      <c r="H2631" s="86"/>
      <c r="I2631" s="86"/>
      <c r="J2631" s="86"/>
      <c r="K2631" s="86"/>
    </row>
    <row r="2632" spans="1:11" x14ac:dyDescent="0.25">
      <c r="A2632" s="86" t="s">
        <v>0</v>
      </c>
      <c r="B2632" s="86"/>
      <c r="C2632" s="86"/>
      <c r="D2632" s="86"/>
      <c r="E2632" s="86"/>
      <c r="F2632" s="86"/>
      <c r="G2632" s="86"/>
      <c r="H2632" s="86"/>
      <c r="I2632" s="86"/>
      <c r="J2632" s="86"/>
      <c r="K2632" s="86"/>
    </row>
    <row r="2634" spans="1:11" x14ac:dyDescent="0.25">
      <c r="A2634" s="86" t="s">
        <v>799</v>
      </c>
      <c r="B2634" s="86"/>
      <c r="C2634" s="86"/>
      <c r="D2634" s="86"/>
      <c r="E2634" s="86"/>
      <c r="F2634" s="86"/>
      <c r="G2634" s="86"/>
      <c r="H2634" s="86"/>
      <c r="I2634" s="86"/>
      <c r="J2634" s="86"/>
      <c r="K2634" s="86"/>
    </row>
    <row r="2636" spans="1:11" x14ac:dyDescent="0.25">
      <c r="A2636" s="86" t="s">
        <v>382</v>
      </c>
      <c r="B2636" s="86"/>
      <c r="C2636" s="86"/>
      <c r="D2636" s="86"/>
      <c r="E2636" s="86"/>
      <c r="F2636" s="86"/>
      <c r="G2636" s="86"/>
      <c r="H2636" s="86"/>
      <c r="I2636" s="86"/>
      <c r="J2636" s="86"/>
      <c r="K2636" s="86"/>
    </row>
    <row r="2638" spans="1:11" x14ac:dyDescent="0.25">
      <c r="A2638" s="86" t="s">
        <v>3</v>
      </c>
      <c r="B2638" s="86"/>
      <c r="C2638" s="86"/>
      <c r="D2638" s="86"/>
      <c r="E2638" s="86"/>
      <c r="F2638" s="86"/>
      <c r="G2638" s="86"/>
      <c r="H2638" s="86"/>
      <c r="I2638" s="86"/>
      <c r="J2638" s="86"/>
      <c r="K2638" s="86"/>
    </row>
    <row r="2641" spans="1:11" x14ac:dyDescent="0.25">
      <c r="E2641" s="33">
        <v>2019</v>
      </c>
      <c r="G2641" s="33">
        <v>2020</v>
      </c>
      <c r="H2641" s="33"/>
      <c r="I2641" s="5">
        <v>2020</v>
      </c>
      <c r="K2641" s="33">
        <v>2021</v>
      </c>
    </row>
    <row r="2642" spans="1:11" x14ac:dyDescent="0.25">
      <c r="E2642" s="33" t="s">
        <v>86</v>
      </c>
      <c r="G2642" s="33" t="s">
        <v>5</v>
      </c>
      <c r="H2642" s="33"/>
      <c r="I2642" s="6" t="s">
        <v>4</v>
      </c>
      <c r="J2642" s="86" t="s">
        <v>5</v>
      </c>
      <c r="K2642" s="86"/>
    </row>
    <row r="2643" spans="1:11" x14ac:dyDescent="0.25">
      <c r="G2643" s="33"/>
      <c r="H2643" s="33"/>
      <c r="I2643" s="6"/>
    </row>
    <row r="2645" spans="1:11" x14ac:dyDescent="0.25">
      <c r="A2645" s="1" t="s">
        <v>6</v>
      </c>
      <c r="G2645" s="2"/>
      <c r="H2645" s="2"/>
    </row>
    <row r="2646" spans="1:11" x14ac:dyDescent="0.25">
      <c r="B2646" s="1" t="s">
        <v>416</v>
      </c>
      <c r="D2646" s="1" t="s">
        <v>9</v>
      </c>
      <c r="E2646" s="2">
        <v>19164</v>
      </c>
      <c r="F2646" s="1" t="s">
        <v>9</v>
      </c>
      <c r="G2646" s="2">
        <v>10000</v>
      </c>
      <c r="H2646" s="1" t="s">
        <v>9</v>
      </c>
      <c r="J2646" s="1" t="s">
        <v>9</v>
      </c>
      <c r="K2646" s="2"/>
    </row>
    <row r="2647" spans="1:11" x14ac:dyDescent="0.25">
      <c r="B2647" s="1" t="s">
        <v>70</v>
      </c>
      <c r="E2647" s="10">
        <v>107</v>
      </c>
      <c r="G2647" s="10">
        <v>90</v>
      </c>
      <c r="I2647" s="10"/>
      <c r="K2647" s="10"/>
    </row>
    <row r="2648" spans="1:11" x14ac:dyDescent="0.25">
      <c r="E2648" s="2"/>
      <c r="G2648" s="2"/>
      <c r="K2648" s="2"/>
    </row>
    <row r="2649" spans="1:11" x14ac:dyDescent="0.25">
      <c r="B2649" s="1" t="s">
        <v>85</v>
      </c>
      <c r="E2649" s="10">
        <f>SUM(E2646:E2648)</f>
        <v>19271</v>
      </c>
      <c r="G2649" s="10">
        <f>SUM(G2646:G2648)</f>
        <v>10090</v>
      </c>
      <c r="I2649" s="10">
        <f>SUM(I2646:I2648)</f>
        <v>0</v>
      </c>
      <c r="K2649" s="10">
        <f>SUM(K2646:K2648)</f>
        <v>0</v>
      </c>
    </row>
    <row r="2650" spans="1:11" x14ac:dyDescent="0.25">
      <c r="E2650" s="2"/>
      <c r="G2650" s="2"/>
      <c r="K2650" s="2"/>
    </row>
    <row r="2651" spans="1:11" x14ac:dyDescent="0.25">
      <c r="A2651" s="1" t="s">
        <v>88</v>
      </c>
      <c r="E2651" s="2"/>
      <c r="G2651" s="2"/>
      <c r="K2651" s="2"/>
    </row>
    <row r="2652" spans="1:11" x14ac:dyDescent="0.25">
      <c r="B2652" s="1" t="s">
        <v>804</v>
      </c>
      <c r="E2652" s="2">
        <v>11758</v>
      </c>
      <c r="G2652" s="2">
        <v>5000</v>
      </c>
      <c r="K2652" s="2"/>
    </row>
    <row r="2653" spans="1:11" x14ac:dyDescent="0.25">
      <c r="B2653" s="1" t="s">
        <v>806</v>
      </c>
      <c r="E2653" s="10">
        <v>2574</v>
      </c>
      <c r="G2653" s="10">
        <v>7000</v>
      </c>
      <c r="I2653" s="10"/>
      <c r="K2653" s="10"/>
    </row>
    <row r="2654" spans="1:11" x14ac:dyDescent="0.25">
      <c r="E2654" s="2"/>
      <c r="G2654" s="2"/>
      <c r="K2654" s="2"/>
    </row>
    <row r="2655" spans="1:11" x14ac:dyDescent="0.25">
      <c r="B2655" s="1" t="s">
        <v>11</v>
      </c>
      <c r="E2655" s="2"/>
      <c r="G2655" s="2"/>
      <c r="K2655" s="2"/>
    </row>
    <row r="2656" spans="1:11" x14ac:dyDescent="0.25">
      <c r="B2656" s="1" t="s">
        <v>95</v>
      </c>
      <c r="E2656" s="10">
        <f>SUM(E2652:E2655)</f>
        <v>14332</v>
      </c>
      <c r="G2656" s="10">
        <f>SUM(G2652:G2655)</f>
        <v>12000</v>
      </c>
      <c r="I2656" s="10">
        <f>SUM(I2652:I2655)</f>
        <v>0</v>
      </c>
      <c r="K2656" s="10">
        <f>SUM(K2652:K2655)</f>
        <v>0</v>
      </c>
    </row>
    <row r="2657" spans="1:11" x14ac:dyDescent="0.25">
      <c r="E2657" s="2"/>
      <c r="G2657" s="2"/>
      <c r="K2657" s="2"/>
    </row>
    <row r="2658" spans="1:11" x14ac:dyDescent="0.25">
      <c r="C2658" s="1" t="s">
        <v>96</v>
      </c>
      <c r="E2658" s="2"/>
      <c r="G2658" s="2"/>
      <c r="K2658" s="2"/>
    </row>
    <row r="2659" spans="1:11" x14ac:dyDescent="0.25">
      <c r="C2659" s="1" t="s">
        <v>705</v>
      </c>
      <c r="E2659" s="2">
        <f>E2649-E2656</f>
        <v>4939</v>
      </c>
      <c r="G2659" s="2">
        <f>G2649-G2656</f>
        <v>-1910</v>
      </c>
      <c r="I2659" s="2">
        <f>I2649-I2656</f>
        <v>0</v>
      </c>
      <c r="K2659" s="2">
        <f>K2649-K2656</f>
        <v>0</v>
      </c>
    </row>
    <row r="2660" spans="1:11" x14ac:dyDescent="0.25">
      <c r="E2660" s="2"/>
      <c r="G2660" s="2"/>
      <c r="K2660" s="2"/>
    </row>
    <row r="2661" spans="1:11" x14ac:dyDescent="0.25">
      <c r="A2661" s="1" t="s">
        <v>111</v>
      </c>
      <c r="E2661" s="10">
        <v>40736</v>
      </c>
      <c r="G2661" s="10">
        <v>41455</v>
      </c>
      <c r="I2661" s="10">
        <f>E2663</f>
        <v>45675</v>
      </c>
      <c r="K2661" s="10">
        <f>I2663</f>
        <v>45675</v>
      </c>
    </row>
    <row r="2662" spans="1:11" x14ac:dyDescent="0.25">
      <c r="E2662" s="2"/>
      <c r="G2662" s="2"/>
      <c r="K2662" s="2"/>
    </row>
    <row r="2663" spans="1:11" ht="15.6" thickBot="1" x14ac:dyDescent="0.3">
      <c r="A2663" s="1" t="s">
        <v>112</v>
      </c>
      <c r="D2663" s="1" t="s">
        <v>9</v>
      </c>
      <c r="E2663" s="14">
        <f>SUM(E2659:E2661)</f>
        <v>45675</v>
      </c>
      <c r="F2663" s="1" t="s">
        <v>9</v>
      </c>
      <c r="G2663" s="14">
        <f>SUM(G2659:G2661)</f>
        <v>39545</v>
      </c>
      <c r="H2663" s="1" t="s">
        <v>9</v>
      </c>
      <c r="I2663" s="14">
        <f>SUM(I2659:I2661)</f>
        <v>45675</v>
      </c>
      <c r="J2663" s="1" t="s">
        <v>9</v>
      </c>
      <c r="K2663" s="14">
        <f>SUM(K2659:K2661)</f>
        <v>45675</v>
      </c>
    </row>
    <row r="2664" spans="1:11" ht="15.6" thickTop="1" x14ac:dyDescent="0.25">
      <c r="E2664" s="2"/>
      <c r="G2664" s="2"/>
      <c r="K2664" s="2"/>
    </row>
    <row r="2665" spans="1:11" x14ac:dyDescent="0.25">
      <c r="E2665" s="2"/>
      <c r="G2665" s="2"/>
      <c r="K2665" s="2"/>
    </row>
    <row r="2666" spans="1:11" x14ac:dyDescent="0.25">
      <c r="E2666" s="2"/>
      <c r="G2666" s="2"/>
      <c r="K2666" s="2"/>
    </row>
    <row r="2667" spans="1:11" x14ac:dyDescent="0.25">
      <c r="E2667" s="2"/>
      <c r="G2667" s="2"/>
      <c r="K2667" s="2"/>
    </row>
    <row r="2668" spans="1:11" x14ac:dyDescent="0.25">
      <c r="E2668" s="2"/>
      <c r="G2668" s="2"/>
      <c r="K2668" s="2"/>
    </row>
    <row r="2669" spans="1:11" x14ac:dyDescent="0.25">
      <c r="E2669" s="2"/>
      <c r="G2669" s="2"/>
      <c r="K2669" s="2"/>
    </row>
    <row r="2670" spans="1:11" x14ac:dyDescent="0.25">
      <c r="E2670" s="2"/>
      <c r="G2670" s="2"/>
      <c r="K2670" s="2"/>
    </row>
    <row r="2671" spans="1:11" x14ac:dyDescent="0.25">
      <c r="E2671" s="2"/>
      <c r="G2671" s="2"/>
      <c r="K2671" s="2"/>
    </row>
    <row r="2672" spans="1:11" x14ac:dyDescent="0.25">
      <c r="E2672" s="2"/>
      <c r="G2672" s="2"/>
      <c r="K2672" s="2"/>
    </row>
    <row r="2673" spans="1:11" x14ac:dyDescent="0.25">
      <c r="E2673" s="2"/>
      <c r="G2673" s="2"/>
      <c r="K2673" s="2"/>
    </row>
    <row r="2674" spans="1:11" x14ac:dyDescent="0.25">
      <c r="E2674" s="2"/>
      <c r="G2674" s="2"/>
      <c r="K2674" s="2"/>
    </row>
    <row r="2675" spans="1:11" x14ac:dyDescent="0.25">
      <c r="E2675" s="2"/>
      <c r="G2675" s="2"/>
      <c r="K2675" s="2"/>
    </row>
    <row r="2676" spans="1:11" x14ac:dyDescent="0.25">
      <c r="E2676" s="2"/>
      <c r="G2676" s="2"/>
      <c r="K2676" s="2"/>
    </row>
    <row r="2677" spans="1:11" x14ac:dyDescent="0.25">
      <c r="E2677" s="2"/>
      <c r="G2677" s="2"/>
      <c r="K2677" s="2"/>
    </row>
    <row r="2678" spans="1:11" x14ac:dyDescent="0.25">
      <c r="E2678" s="2"/>
      <c r="G2678" s="2"/>
      <c r="K2678" s="2"/>
    </row>
    <row r="2679" spans="1:11" x14ac:dyDescent="0.25">
      <c r="E2679" s="2"/>
      <c r="G2679" s="2"/>
      <c r="K2679" s="2"/>
    </row>
    <row r="2680" spans="1:11" x14ac:dyDescent="0.25">
      <c r="E2680" s="2"/>
      <c r="G2680" s="2"/>
      <c r="K2680" s="2"/>
    </row>
    <row r="2681" spans="1:11" x14ac:dyDescent="0.25">
      <c r="E2681" s="2"/>
      <c r="G2681" s="2"/>
      <c r="K2681" s="2"/>
    </row>
    <row r="2682" spans="1:11" x14ac:dyDescent="0.25">
      <c r="E2682" s="2"/>
      <c r="G2682" s="2"/>
      <c r="K2682" s="2"/>
    </row>
    <row r="2683" spans="1:11" x14ac:dyDescent="0.25">
      <c r="E2683" s="2"/>
      <c r="G2683" s="2"/>
      <c r="K2683" s="2"/>
    </row>
    <row r="2684" spans="1:11" x14ac:dyDescent="0.25">
      <c r="E2684" s="2"/>
      <c r="G2684" s="2"/>
      <c r="K2684" s="2"/>
    </row>
    <row r="2685" spans="1:11" x14ac:dyDescent="0.25">
      <c r="E2685" s="2"/>
      <c r="G2685" s="2"/>
      <c r="K2685" s="2"/>
    </row>
    <row r="2686" spans="1:11" x14ac:dyDescent="0.25">
      <c r="E2686" s="2"/>
      <c r="G2686" s="2"/>
      <c r="K2686" s="2"/>
    </row>
    <row r="2687" spans="1:11" x14ac:dyDescent="0.25">
      <c r="A2687" s="86">
        <v>50</v>
      </c>
      <c r="B2687" s="86"/>
      <c r="C2687" s="86"/>
      <c r="D2687" s="86"/>
      <c r="E2687" s="86"/>
      <c r="F2687" s="86"/>
      <c r="G2687" s="86"/>
      <c r="H2687" s="86"/>
      <c r="I2687" s="86"/>
      <c r="J2687" s="86"/>
      <c r="K2687" s="86"/>
    </row>
    <row r="2688" spans="1:11" x14ac:dyDescent="0.25">
      <c r="A2688" s="86" t="s">
        <v>0</v>
      </c>
      <c r="B2688" s="86"/>
      <c r="C2688" s="86"/>
      <c r="D2688" s="86"/>
      <c r="E2688" s="86"/>
      <c r="F2688" s="86"/>
      <c r="G2688" s="86"/>
      <c r="H2688" s="86"/>
      <c r="I2688" s="86"/>
      <c r="J2688" s="86"/>
      <c r="K2688" s="86"/>
    </row>
    <row r="2690" spans="1:11" x14ac:dyDescent="0.25">
      <c r="A2690" s="86" t="s">
        <v>810</v>
      </c>
      <c r="B2690" s="86"/>
      <c r="C2690" s="86"/>
      <c r="D2690" s="86"/>
      <c r="E2690" s="86"/>
      <c r="F2690" s="86"/>
      <c r="G2690" s="86"/>
      <c r="H2690" s="86"/>
      <c r="I2690" s="86"/>
      <c r="J2690" s="86"/>
      <c r="K2690" s="86"/>
    </row>
    <row r="2692" spans="1:11" x14ac:dyDescent="0.25">
      <c r="A2692" s="86" t="s">
        <v>382</v>
      </c>
      <c r="B2692" s="86"/>
      <c r="C2692" s="86"/>
      <c r="D2692" s="86"/>
      <c r="E2692" s="86"/>
      <c r="F2692" s="86"/>
      <c r="G2692" s="86"/>
      <c r="H2692" s="86"/>
      <c r="I2692" s="86"/>
      <c r="J2692" s="86"/>
      <c r="K2692" s="86"/>
    </row>
    <row r="2694" spans="1:11" x14ac:dyDescent="0.25">
      <c r="A2694" s="86" t="s">
        <v>3</v>
      </c>
      <c r="B2694" s="86"/>
      <c r="C2694" s="86"/>
      <c r="D2694" s="86"/>
      <c r="E2694" s="86"/>
      <c r="F2694" s="86"/>
      <c r="G2694" s="86"/>
      <c r="H2694" s="86"/>
      <c r="I2694" s="86"/>
      <c r="J2694" s="86"/>
      <c r="K2694" s="86"/>
    </row>
    <row r="2697" spans="1:11" x14ac:dyDescent="0.25">
      <c r="E2697" s="33">
        <v>2019</v>
      </c>
      <c r="G2697" s="33">
        <v>2020</v>
      </c>
      <c r="H2697" s="33"/>
      <c r="I2697" s="5">
        <v>2020</v>
      </c>
      <c r="K2697" s="33">
        <v>2021</v>
      </c>
    </row>
    <row r="2698" spans="1:11" x14ac:dyDescent="0.25">
      <c r="E2698" s="33" t="s">
        <v>86</v>
      </c>
      <c r="G2698" s="33" t="s">
        <v>5</v>
      </c>
      <c r="H2698" s="33"/>
      <c r="I2698" s="6" t="s">
        <v>4</v>
      </c>
      <c r="J2698" s="86" t="s">
        <v>5</v>
      </c>
      <c r="K2698" s="86"/>
    </row>
    <row r="2699" spans="1:11" x14ac:dyDescent="0.25">
      <c r="G2699" s="33"/>
      <c r="H2699" s="33"/>
      <c r="I2699" s="6"/>
    </row>
    <row r="2701" spans="1:11" x14ac:dyDescent="0.25">
      <c r="A2701" s="1" t="s">
        <v>6</v>
      </c>
      <c r="G2701" s="2"/>
      <c r="H2701" s="2"/>
    </row>
    <row r="2702" spans="1:11" x14ac:dyDescent="0.25">
      <c r="B2702" s="1" t="s">
        <v>812</v>
      </c>
      <c r="D2702" s="1" t="s">
        <v>9</v>
      </c>
      <c r="E2702" s="10">
        <v>2086</v>
      </c>
      <c r="F2702" s="1" t="s">
        <v>9</v>
      </c>
      <c r="G2702" s="10">
        <v>6000</v>
      </c>
      <c r="H2702" s="1" t="s">
        <v>9</v>
      </c>
      <c r="I2702" s="10"/>
      <c r="J2702" s="1" t="s">
        <v>9</v>
      </c>
      <c r="K2702" s="10"/>
    </row>
    <row r="2703" spans="1:11" x14ac:dyDescent="0.25">
      <c r="E2703" s="2"/>
      <c r="G2703" s="2"/>
      <c r="K2703" s="2"/>
    </row>
    <row r="2704" spans="1:11" x14ac:dyDescent="0.25">
      <c r="B2704" s="1" t="s">
        <v>85</v>
      </c>
      <c r="E2704" s="10">
        <f>SUM(E2702:E2703)</f>
        <v>2086</v>
      </c>
      <c r="G2704" s="10">
        <f>SUM(G2702:G2703)</f>
        <v>6000</v>
      </c>
      <c r="I2704" s="10">
        <f>SUM(I2702:I2703)</f>
        <v>0</v>
      </c>
      <c r="K2704" s="10">
        <f>SUM(K2702:K2703)</f>
        <v>0</v>
      </c>
    </row>
    <row r="2705" spans="1:11" x14ac:dyDescent="0.25">
      <c r="E2705" s="2"/>
      <c r="G2705" s="2"/>
      <c r="K2705" s="2"/>
    </row>
    <row r="2706" spans="1:11" x14ac:dyDescent="0.25">
      <c r="A2706" s="1" t="s">
        <v>88</v>
      </c>
      <c r="E2706" s="2"/>
      <c r="G2706" s="2"/>
      <c r="K2706" s="2"/>
    </row>
    <row r="2707" spans="1:11" x14ac:dyDescent="0.25">
      <c r="B2707" s="1" t="s">
        <v>207</v>
      </c>
      <c r="E2707" s="10">
        <v>4975</v>
      </c>
      <c r="G2707" s="10">
        <v>6000</v>
      </c>
      <c r="I2707" s="10"/>
      <c r="K2707" s="10"/>
    </row>
    <row r="2708" spans="1:11" x14ac:dyDescent="0.25">
      <c r="E2708" s="2"/>
      <c r="G2708" s="2"/>
      <c r="K2708" s="2"/>
    </row>
    <row r="2709" spans="1:11" x14ac:dyDescent="0.25">
      <c r="B2709" s="1" t="s">
        <v>95</v>
      </c>
      <c r="E2709" s="10">
        <f>SUM(E2707:E2708)</f>
        <v>4975</v>
      </c>
      <c r="G2709" s="10">
        <f>SUM(G2707:G2708)</f>
        <v>6000</v>
      </c>
      <c r="I2709" s="10">
        <f>SUM(I2707:I2708)</f>
        <v>0</v>
      </c>
      <c r="K2709" s="10">
        <f>SUM(K2707:K2708)</f>
        <v>0</v>
      </c>
    </row>
    <row r="2710" spans="1:11" x14ac:dyDescent="0.25">
      <c r="E2710" s="2"/>
      <c r="G2710" s="2"/>
      <c r="K2710" s="2"/>
    </row>
    <row r="2711" spans="1:11" x14ac:dyDescent="0.25">
      <c r="C2711" s="1" t="s">
        <v>96</v>
      </c>
      <c r="E2711" s="2"/>
      <c r="G2711" s="2"/>
      <c r="K2711" s="2"/>
    </row>
    <row r="2712" spans="1:11" x14ac:dyDescent="0.25">
      <c r="C2712" s="1" t="s">
        <v>705</v>
      </c>
      <c r="E2712" s="2">
        <f>E2704-E2709</f>
        <v>-2889</v>
      </c>
      <c r="G2712" s="2">
        <f>G2704-G2709</f>
        <v>0</v>
      </c>
      <c r="I2712" s="2">
        <f>I2704-I2709</f>
        <v>0</v>
      </c>
      <c r="K2712" s="2">
        <f>K2704-K2709</f>
        <v>0</v>
      </c>
    </row>
    <row r="2713" spans="1:11" x14ac:dyDescent="0.25">
      <c r="E2713" s="2"/>
      <c r="G2713" s="2"/>
      <c r="K2713" s="2"/>
    </row>
    <row r="2714" spans="1:11" x14ac:dyDescent="0.25">
      <c r="A2714" s="1" t="s">
        <v>111</v>
      </c>
      <c r="E2714" s="10">
        <v>8456</v>
      </c>
      <c r="G2714" s="10">
        <v>7956</v>
      </c>
      <c r="I2714" s="10">
        <f>E2716</f>
        <v>5567</v>
      </c>
      <c r="K2714" s="10">
        <f>I2716</f>
        <v>5567</v>
      </c>
    </row>
    <row r="2715" spans="1:11" x14ac:dyDescent="0.25">
      <c r="E2715" s="2"/>
      <c r="G2715" s="2"/>
      <c r="K2715" s="2"/>
    </row>
    <row r="2716" spans="1:11" ht="15.6" thickBot="1" x14ac:dyDescent="0.3">
      <c r="A2716" s="1" t="s">
        <v>112</v>
      </c>
      <c r="D2716" s="1" t="s">
        <v>9</v>
      </c>
      <c r="E2716" s="14">
        <f>SUM(E2712:E2714)</f>
        <v>5567</v>
      </c>
      <c r="F2716" s="1" t="s">
        <v>9</v>
      </c>
      <c r="G2716" s="14">
        <f>SUM(G2712:G2714)</f>
        <v>7956</v>
      </c>
      <c r="H2716" s="1" t="s">
        <v>9</v>
      </c>
      <c r="I2716" s="14">
        <f>SUM(I2712:I2714)</f>
        <v>5567</v>
      </c>
      <c r="J2716" s="1" t="s">
        <v>9</v>
      </c>
      <c r="K2716" s="14">
        <f>SUM(K2712:K2714)</f>
        <v>5567</v>
      </c>
    </row>
    <row r="2717" spans="1:11" ht="15.6" thickTop="1" x14ac:dyDescent="0.25">
      <c r="E2717" s="2"/>
      <c r="G2717" s="2"/>
      <c r="K2717" s="2"/>
    </row>
    <row r="2718" spans="1:11" x14ac:dyDescent="0.25">
      <c r="E2718" s="2"/>
      <c r="G2718" s="2"/>
      <c r="K2718" s="2"/>
    </row>
    <row r="2719" spans="1:11" x14ac:dyDescent="0.25">
      <c r="E2719" s="2"/>
      <c r="G2719" s="2"/>
      <c r="K2719" s="2"/>
    </row>
    <row r="2720" spans="1:11" x14ac:dyDescent="0.25">
      <c r="E2720" s="2"/>
      <c r="G2720" s="2"/>
      <c r="K2720" s="2"/>
    </row>
    <row r="2721" spans="5:11" x14ac:dyDescent="0.25">
      <c r="E2721" s="2"/>
      <c r="G2721" s="2"/>
      <c r="K2721" s="2"/>
    </row>
    <row r="2722" spans="5:11" x14ac:dyDescent="0.25">
      <c r="E2722" s="2"/>
      <c r="G2722" s="2"/>
      <c r="K2722" s="2"/>
    </row>
    <row r="2723" spans="5:11" x14ac:dyDescent="0.25">
      <c r="E2723" s="2"/>
      <c r="G2723" s="2"/>
      <c r="K2723" s="2"/>
    </row>
    <row r="2724" spans="5:11" x14ac:dyDescent="0.25">
      <c r="E2724" s="2"/>
      <c r="G2724" s="2"/>
      <c r="K2724" s="2"/>
    </row>
    <row r="2725" spans="5:11" x14ac:dyDescent="0.25">
      <c r="E2725" s="2"/>
      <c r="G2725" s="2"/>
      <c r="K2725" s="2"/>
    </row>
    <row r="2726" spans="5:11" x14ac:dyDescent="0.25">
      <c r="E2726" s="2"/>
      <c r="G2726" s="2"/>
      <c r="K2726" s="2"/>
    </row>
    <row r="2727" spans="5:11" x14ac:dyDescent="0.25">
      <c r="E2727" s="2"/>
      <c r="G2727" s="2"/>
      <c r="K2727" s="2"/>
    </row>
    <row r="2728" spans="5:11" x14ac:dyDescent="0.25">
      <c r="E2728" s="2"/>
      <c r="G2728" s="2"/>
      <c r="K2728" s="2"/>
    </row>
    <row r="2729" spans="5:11" x14ac:dyDescent="0.25">
      <c r="E2729" s="2"/>
      <c r="G2729" s="2"/>
      <c r="K2729" s="2"/>
    </row>
    <row r="2730" spans="5:11" x14ac:dyDescent="0.25">
      <c r="E2730" s="2"/>
      <c r="G2730" s="2"/>
      <c r="K2730" s="2"/>
    </row>
    <row r="2731" spans="5:11" x14ac:dyDescent="0.25">
      <c r="E2731" s="2"/>
      <c r="G2731" s="2"/>
      <c r="K2731" s="2"/>
    </row>
    <row r="2732" spans="5:11" x14ac:dyDescent="0.25">
      <c r="E2732" s="2"/>
      <c r="G2732" s="2"/>
      <c r="K2732" s="2"/>
    </row>
    <row r="2733" spans="5:11" x14ac:dyDescent="0.25">
      <c r="E2733" s="2"/>
      <c r="G2733" s="2"/>
      <c r="K2733" s="2"/>
    </row>
    <row r="2734" spans="5:11" x14ac:dyDescent="0.25">
      <c r="E2734" s="2"/>
      <c r="G2734" s="2"/>
      <c r="K2734" s="2"/>
    </row>
    <row r="2735" spans="5:11" x14ac:dyDescent="0.25">
      <c r="E2735" s="2"/>
      <c r="G2735" s="2"/>
      <c r="K2735" s="2"/>
    </row>
    <row r="2736" spans="5:11" x14ac:dyDescent="0.25">
      <c r="E2736" s="2"/>
      <c r="G2736" s="2"/>
      <c r="K2736" s="2"/>
    </row>
    <row r="2737" spans="1:11" x14ac:dyDescent="0.25">
      <c r="E2737" s="2"/>
      <c r="G2737" s="2"/>
      <c r="K2737" s="2"/>
    </row>
    <row r="2738" spans="1:11" x14ac:dyDescent="0.25">
      <c r="E2738" s="2"/>
      <c r="G2738" s="2"/>
      <c r="K2738" s="2"/>
    </row>
    <row r="2739" spans="1:11" x14ac:dyDescent="0.25">
      <c r="E2739" s="2"/>
      <c r="G2739" s="2"/>
      <c r="K2739" s="2"/>
    </row>
    <row r="2740" spans="1:11" x14ac:dyDescent="0.25">
      <c r="E2740" s="2"/>
      <c r="G2740" s="2"/>
      <c r="K2740" s="2"/>
    </row>
    <row r="2741" spans="1:11" x14ac:dyDescent="0.25">
      <c r="E2741" s="2"/>
      <c r="G2741" s="2"/>
      <c r="K2741" s="2"/>
    </row>
    <row r="2742" spans="1:11" x14ac:dyDescent="0.25">
      <c r="E2742" s="2"/>
      <c r="G2742" s="2"/>
      <c r="K2742" s="2"/>
    </row>
    <row r="2743" spans="1:11" x14ac:dyDescent="0.25">
      <c r="A2743" s="86">
        <v>51</v>
      </c>
      <c r="B2743" s="86"/>
      <c r="C2743" s="86"/>
      <c r="D2743" s="86"/>
      <c r="E2743" s="86"/>
      <c r="F2743" s="86"/>
      <c r="G2743" s="86"/>
      <c r="H2743" s="86"/>
      <c r="I2743" s="86"/>
      <c r="J2743" s="86"/>
      <c r="K2743" s="86"/>
    </row>
    <row r="2744" spans="1:11" x14ac:dyDescent="0.25">
      <c r="A2744" s="86" t="s">
        <v>0</v>
      </c>
      <c r="B2744" s="86"/>
      <c r="C2744" s="86"/>
      <c r="D2744" s="86"/>
      <c r="E2744" s="86"/>
      <c r="F2744" s="86"/>
      <c r="G2744" s="86"/>
      <c r="H2744" s="86"/>
      <c r="I2744" s="86"/>
      <c r="J2744" s="86"/>
      <c r="K2744" s="86"/>
    </row>
    <row r="2746" spans="1:11" x14ac:dyDescent="0.25">
      <c r="A2746" s="86" t="s">
        <v>815</v>
      </c>
      <c r="B2746" s="86"/>
      <c r="C2746" s="86"/>
      <c r="D2746" s="86"/>
      <c r="E2746" s="86"/>
      <c r="F2746" s="86"/>
      <c r="G2746" s="86"/>
      <c r="H2746" s="86"/>
      <c r="I2746" s="86"/>
      <c r="J2746" s="86"/>
      <c r="K2746" s="86"/>
    </row>
    <row r="2748" spans="1:11" x14ac:dyDescent="0.25">
      <c r="A2748" s="86" t="s">
        <v>382</v>
      </c>
      <c r="B2748" s="86"/>
      <c r="C2748" s="86"/>
      <c r="D2748" s="86"/>
      <c r="E2748" s="86"/>
      <c r="F2748" s="86"/>
      <c r="G2748" s="86"/>
      <c r="H2748" s="86"/>
      <c r="I2748" s="86"/>
      <c r="J2748" s="86"/>
      <c r="K2748" s="86"/>
    </row>
    <row r="2750" spans="1:11" x14ac:dyDescent="0.25">
      <c r="A2750" s="86" t="s">
        <v>3</v>
      </c>
      <c r="B2750" s="86"/>
      <c r="C2750" s="86"/>
      <c r="D2750" s="86"/>
      <c r="E2750" s="86"/>
      <c r="F2750" s="86"/>
      <c r="G2750" s="86"/>
      <c r="H2750" s="86"/>
      <c r="I2750" s="86"/>
      <c r="J2750" s="86"/>
      <c r="K2750" s="86"/>
    </row>
    <row r="2753" spans="1:11" x14ac:dyDescent="0.25">
      <c r="E2753" s="33">
        <v>2019</v>
      </c>
      <c r="G2753" s="33">
        <v>2020</v>
      </c>
      <c r="H2753" s="33"/>
      <c r="I2753" s="5">
        <v>2020</v>
      </c>
      <c r="K2753" s="33">
        <v>2021</v>
      </c>
    </row>
    <row r="2754" spans="1:11" x14ac:dyDescent="0.25">
      <c r="E2754" s="33" t="s">
        <v>86</v>
      </c>
      <c r="G2754" s="33" t="s">
        <v>5</v>
      </c>
      <c r="H2754" s="33"/>
      <c r="I2754" s="6" t="s">
        <v>4</v>
      </c>
      <c r="J2754" s="86" t="s">
        <v>5</v>
      </c>
      <c r="K2754" s="86"/>
    </row>
    <row r="2755" spans="1:11" x14ac:dyDescent="0.25">
      <c r="G2755" s="33"/>
      <c r="H2755" s="33"/>
      <c r="I2755" s="6"/>
    </row>
    <row r="2757" spans="1:11" x14ac:dyDescent="0.25">
      <c r="A2757" s="1" t="s">
        <v>6</v>
      </c>
      <c r="G2757" s="2"/>
      <c r="H2757" s="2"/>
    </row>
    <row r="2758" spans="1:11" x14ac:dyDescent="0.25">
      <c r="B2758" s="1" t="s">
        <v>416</v>
      </c>
      <c r="D2758" s="1" t="s">
        <v>9</v>
      </c>
      <c r="E2758" s="10">
        <v>2244</v>
      </c>
      <c r="F2758" s="1" t="s">
        <v>9</v>
      </c>
      <c r="G2758" s="10">
        <v>2000</v>
      </c>
      <c r="H2758" s="1" t="s">
        <v>9</v>
      </c>
      <c r="I2758" s="10"/>
      <c r="J2758" s="1" t="s">
        <v>9</v>
      </c>
      <c r="K2758" s="10"/>
    </row>
    <row r="2759" spans="1:11" x14ac:dyDescent="0.25">
      <c r="E2759" s="2"/>
      <c r="G2759" s="2"/>
      <c r="K2759" s="2"/>
    </row>
    <row r="2760" spans="1:11" x14ac:dyDescent="0.25">
      <c r="B2760" s="1" t="s">
        <v>85</v>
      </c>
      <c r="E2760" s="10">
        <f>SUM(E2758:E2759)</f>
        <v>2244</v>
      </c>
      <c r="G2760" s="10">
        <f>SUM(G2758:G2759)</f>
        <v>2000</v>
      </c>
      <c r="I2760" s="10">
        <f>SUM(I2758:I2759)</f>
        <v>0</v>
      </c>
      <c r="K2760" s="10">
        <f>SUM(K2758:K2759)</f>
        <v>0</v>
      </c>
    </row>
    <row r="2761" spans="1:11" x14ac:dyDescent="0.25">
      <c r="E2761" s="2"/>
      <c r="G2761" s="2"/>
      <c r="K2761" s="2"/>
    </row>
    <row r="2762" spans="1:11" x14ac:dyDescent="0.25">
      <c r="A2762" s="1" t="s">
        <v>88</v>
      </c>
      <c r="E2762" s="2"/>
      <c r="G2762" s="2"/>
      <c r="K2762" s="2"/>
    </row>
    <row r="2763" spans="1:11" x14ac:dyDescent="0.25">
      <c r="B2763" s="1" t="s">
        <v>384</v>
      </c>
      <c r="E2763" s="2"/>
      <c r="G2763" s="2">
        <v>5000</v>
      </c>
      <c r="K2763" s="2"/>
    </row>
    <row r="2764" spans="1:11" x14ac:dyDescent="0.25">
      <c r="B2764" s="1" t="s">
        <v>207</v>
      </c>
      <c r="E2764" s="10">
        <v>155</v>
      </c>
      <c r="G2764" s="10"/>
      <c r="I2764" s="10"/>
      <c r="K2764" s="10"/>
    </row>
    <row r="2765" spans="1:11" x14ac:dyDescent="0.25">
      <c r="E2765" s="2"/>
      <c r="G2765" s="2"/>
      <c r="K2765" s="2"/>
    </row>
    <row r="2766" spans="1:11" x14ac:dyDescent="0.25">
      <c r="B2766" s="1" t="s">
        <v>95</v>
      </c>
      <c r="E2766" s="10">
        <f>SUM(E2764:E2765)</f>
        <v>155</v>
      </c>
      <c r="G2766" s="10">
        <f>SUM(G2763:G2765)</f>
        <v>5000</v>
      </c>
      <c r="I2766" s="10">
        <f>SUM(I2764:I2765)</f>
        <v>0</v>
      </c>
      <c r="K2766" s="10">
        <f>SUM(K2763:K2765)</f>
        <v>0</v>
      </c>
    </row>
    <row r="2767" spans="1:11" x14ac:dyDescent="0.25">
      <c r="E2767" s="2"/>
      <c r="G2767" s="2"/>
      <c r="K2767" s="2"/>
    </row>
    <row r="2768" spans="1:11" x14ac:dyDescent="0.25">
      <c r="C2768" s="1" t="s">
        <v>96</v>
      </c>
      <c r="E2768" s="2"/>
      <c r="G2768" s="2"/>
      <c r="K2768" s="2"/>
    </row>
    <row r="2769" spans="1:11" x14ac:dyDescent="0.25">
      <c r="C2769" s="1" t="s">
        <v>705</v>
      </c>
      <c r="E2769" s="2">
        <f>E2760-E2766</f>
        <v>2089</v>
      </c>
      <c r="G2769" s="2">
        <f>G2760-G2766</f>
        <v>-3000</v>
      </c>
      <c r="I2769" s="2">
        <f>I2760-I2766</f>
        <v>0</v>
      </c>
      <c r="K2769" s="2">
        <f>K2760-K2766</f>
        <v>0</v>
      </c>
    </row>
    <row r="2770" spans="1:11" x14ac:dyDescent="0.25">
      <c r="E2770" s="2"/>
      <c r="G2770" s="2"/>
      <c r="K2770" s="2"/>
    </row>
    <row r="2771" spans="1:11" x14ac:dyDescent="0.25">
      <c r="A2771" s="1" t="s">
        <v>111</v>
      </c>
      <c r="E2771" s="10">
        <v>5447</v>
      </c>
      <c r="G2771" s="10">
        <v>7207</v>
      </c>
      <c r="I2771" s="10">
        <f>E2773</f>
        <v>7536</v>
      </c>
      <c r="K2771" s="10">
        <f>I2773</f>
        <v>7536</v>
      </c>
    </row>
    <row r="2772" spans="1:11" x14ac:dyDescent="0.25">
      <c r="E2772" s="2"/>
      <c r="G2772" s="2"/>
      <c r="K2772" s="2"/>
    </row>
    <row r="2773" spans="1:11" ht="15.6" thickBot="1" x14ac:dyDescent="0.3">
      <c r="A2773" s="1" t="s">
        <v>112</v>
      </c>
      <c r="D2773" s="1" t="s">
        <v>9</v>
      </c>
      <c r="E2773" s="14">
        <f>SUM(E2769:E2771)</f>
        <v>7536</v>
      </c>
      <c r="F2773" s="1" t="s">
        <v>9</v>
      </c>
      <c r="G2773" s="14">
        <f>SUM(G2769:G2771)</f>
        <v>4207</v>
      </c>
      <c r="H2773" s="1" t="s">
        <v>9</v>
      </c>
      <c r="I2773" s="14">
        <f>SUM(I2769:I2771)</f>
        <v>7536</v>
      </c>
      <c r="J2773" s="1" t="s">
        <v>9</v>
      </c>
      <c r="K2773" s="14">
        <f>SUM(K2769:K2771)</f>
        <v>7536</v>
      </c>
    </row>
    <row r="2774" spans="1:11" ht="15.6" thickTop="1" x14ac:dyDescent="0.25"/>
    <row r="2798" spans="1:22" x14ac:dyDescent="0.25">
      <c r="A2798" s="86">
        <v>52</v>
      </c>
      <c r="B2798" s="86"/>
      <c r="C2798" s="86"/>
      <c r="D2798" s="86"/>
      <c r="E2798" s="86"/>
      <c r="F2798" s="86"/>
      <c r="G2798" s="86"/>
      <c r="H2798" s="86"/>
      <c r="I2798" s="86"/>
      <c r="J2798" s="86"/>
      <c r="K2798" s="86"/>
    </row>
    <row r="2799" spans="1:22" x14ac:dyDescent="0.25">
      <c r="E2799" s="2"/>
      <c r="G2799" s="2"/>
      <c r="K2799" s="2"/>
      <c r="O2799" s="7"/>
      <c r="P2799" s="2"/>
      <c r="Q2799" s="8"/>
      <c r="R2799" s="2"/>
      <c r="S2799" s="8"/>
      <c r="T2799" s="2"/>
      <c r="U2799" s="8"/>
      <c r="V2799" s="2"/>
    </row>
    <row r="2800" spans="1:22" x14ac:dyDescent="0.25">
      <c r="E2800" s="2"/>
      <c r="G2800" s="2"/>
      <c r="K2800" s="2"/>
      <c r="O2800" s="7"/>
      <c r="P2800" s="2"/>
      <c r="Q2800" s="8"/>
      <c r="R2800" s="2"/>
      <c r="S2800" s="8"/>
      <c r="T2800" s="2"/>
      <c r="U2800" s="8"/>
      <c r="V2800" s="2"/>
    </row>
    <row r="2801" spans="1:22" x14ac:dyDescent="0.25">
      <c r="E2801" s="2"/>
      <c r="G2801" s="2"/>
      <c r="K2801" s="2"/>
      <c r="O2801" s="7"/>
      <c r="P2801" s="2"/>
      <c r="Q2801" s="8"/>
      <c r="R2801" s="2"/>
      <c r="S2801" s="8"/>
      <c r="T2801" s="2"/>
      <c r="U2801" s="8"/>
      <c r="V2801" s="2"/>
    </row>
    <row r="2802" spans="1:22" x14ac:dyDescent="0.25">
      <c r="E2802" s="2"/>
      <c r="G2802" s="2"/>
      <c r="K2802" s="2"/>
      <c r="O2802" s="7"/>
      <c r="P2802" s="2"/>
      <c r="Q2802" s="8"/>
      <c r="R2802" s="2"/>
      <c r="S2802" s="8"/>
      <c r="T2802" s="2"/>
      <c r="U2802" s="8"/>
      <c r="V2802" s="2"/>
    </row>
    <row r="2803" spans="1:22" x14ac:dyDescent="0.25">
      <c r="E2803" s="2"/>
      <c r="G2803" s="2"/>
      <c r="K2803" s="2"/>
      <c r="O2803" s="7"/>
      <c r="P2803" s="2"/>
      <c r="Q2803" s="8"/>
      <c r="R2803" s="2"/>
      <c r="S2803" s="8"/>
      <c r="T2803" s="2"/>
      <c r="U2803" s="8"/>
      <c r="V2803" s="2"/>
    </row>
    <row r="2804" spans="1:22" x14ac:dyDescent="0.25">
      <c r="E2804" s="2"/>
      <c r="G2804" s="2"/>
      <c r="K2804" s="2"/>
      <c r="O2804" s="7"/>
      <c r="P2804" s="2"/>
      <c r="Q2804" s="8"/>
      <c r="R2804" s="2"/>
      <c r="S2804" s="8"/>
      <c r="T2804" s="2"/>
      <c r="U2804" s="8"/>
      <c r="V2804" s="2"/>
    </row>
    <row r="2805" spans="1:22" x14ac:dyDescent="0.25">
      <c r="E2805" s="2"/>
      <c r="G2805" s="2"/>
      <c r="K2805" s="2"/>
      <c r="O2805" s="7"/>
      <c r="P2805" s="2"/>
      <c r="Q2805" s="8"/>
      <c r="R2805" s="2"/>
      <c r="S2805" s="8"/>
      <c r="T2805" s="2"/>
      <c r="U2805" s="8"/>
      <c r="V2805" s="2"/>
    </row>
    <row r="2806" spans="1:22" x14ac:dyDescent="0.25">
      <c r="E2806" s="2"/>
      <c r="G2806" s="2"/>
      <c r="K2806" s="2"/>
      <c r="O2806" s="7"/>
      <c r="P2806" s="2"/>
      <c r="Q2806" s="8"/>
      <c r="R2806" s="2"/>
      <c r="S2806" s="8"/>
      <c r="T2806" s="2"/>
      <c r="U2806" s="8"/>
      <c r="V2806" s="2"/>
    </row>
    <row r="2807" spans="1:22" x14ac:dyDescent="0.25">
      <c r="E2807" s="2"/>
      <c r="G2807" s="2"/>
      <c r="K2807" s="2"/>
      <c r="O2807" s="7"/>
      <c r="P2807" s="2"/>
      <c r="Q2807" s="8"/>
      <c r="R2807" s="2"/>
      <c r="S2807" s="8"/>
      <c r="T2807" s="2"/>
      <c r="U2807" s="8"/>
      <c r="V2807" s="2"/>
    </row>
    <row r="2808" spans="1:22" x14ac:dyDescent="0.25">
      <c r="E2808" s="2"/>
      <c r="G2808" s="2"/>
      <c r="K2808" s="2"/>
      <c r="O2808" s="7"/>
      <c r="P2808" s="2"/>
      <c r="Q2808" s="8"/>
      <c r="R2808" s="2"/>
      <c r="S2808" s="8"/>
      <c r="T2808" s="2"/>
      <c r="U2808" s="8"/>
      <c r="V2808" s="2"/>
    </row>
    <row r="2809" spans="1:22" x14ac:dyDescent="0.25">
      <c r="E2809" s="2"/>
      <c r="G2809" s="2"/>
      <c r="K2809" s="2"/>
      <c r="O2809" s="7"/>
      <c r="P2809" s="2"/>
      <c r="Q2809" s="8"/>
      <c r="R2809" s="2"/>
      <c r="S2809" s="8"/>
      <c r="T2809" s="2"/>
      <c r="U2809" s="8"/>
      <c r="V2809" s="2"/>
    </row>
    <row r="2810" spans="1:22" x14ac:dyDescent="0.25">
      <c r="E2810" s="2"/>
      <c r="G2810" s="2"/>
      <c r="K2810" s="2"/>
      <c r="T2810" s="2"/>
    </row>
    <row r="2811" spans="1:22" x14ac:dyDescent="0.25">
      <c r="E2811" s="2"/>
      <c r="G2811" s="2"/>
      <c r="K2811" s="2"/>
      <c r="T2811" s="2"/>
    </row>
    <row r="2812" spans="1:22" x14ac:dyDescent="0.25">
      <c r="E2812" s="2"/>
      <c r="G2812" s="2"/>
      <c r="K2812" s="2"/>
      <c r="L2812" s="86"/>
      <c r="M2812" s="86"/>
      <c r="N2812" s="86"/>
      <c r="O2812" s="86"/>
      <c r="P2812" s="86"/>
      <c r="Q2812" s="86"/>
      <c r="R2812" s="86"/>
      <c r="S2812" s="86"/>
      <c r="T2812" s="86"/>
      <c r="U2812" s="86"/>
      <c r="V2812" s="86"/>
    </row>
    <row r="2813" spans="1:22" x14ac:dyDescent="0.25">
      <c r="A2813" s="86"/>
      <c r="B2813" s="86"/>
      <c r="C2813" s="86"/>
      <c r="D2813" s="86"/>
      <c r="E2813" s="86"/>
      <c r="F2813" s="86"/>
      <c r="G2813" s="86"/>
      <c r="H2813" s="86"/>
      <c r="I2813" s="86"/>
      <c r="J2813" s="86"/>
      <c r="K2813" s="86"/>
      <c r="T2813" s="2"/>
    </row>
  </sheetData>
  <mergeCells count="314">
    <mergeCell ref="A1459:K1459"/>
    <mergeCell ref="A1515:K1515"/>
    <mergeCell ref="A1517:K1517"/>
    <mergeCell ref="A1568:K1568"/>
    <mergeCell ref="A1570:K1570"/>
    <mergeCell ref="A1572:K1572"/>
    <mergeCell ref="J1521:K1521"/>
    <mergeCell ref="A1567:K1567"/>
    <mergeCell ref="J1462:K1462"/>
    <mergeCell ref="A1511:K1511"/>
    <mergeCell ref="A1513:K1513"/>
    <mergeCell ref="A622:K622"/>
    <mergeCell ref="J626:K626"/>
    <mergeCell ref="A670:K670"/>
    <mergeCell ref="J682:K682"/>
    <mergeCell ref="A950:K950"/>
    <mergeCell ref="A951:K951"/>
    <mergeCell ref="A903:K903"/>
    <mergeCell ref="A842:K842"/>
    <mergeCell ref="A844:K844"/>
    <mergeCell ref="A782:K782"/>
    <mergeCell ref="A784:K784"/>
    <mergeCell ref="A786:K786"/>
    <mergeCell ref="A897:K897"/>
    <mergeCell ref="A899:K899"/>
    <mergeCell ref="A901:K901"/>
    <mergeCell ref="A726:K726"/>
    <mergeCell ref="A788:K788"/>
    <mergeCell ref="A790:K790"/>
    <mergeCell ref="A1455:K1455"/>
    <mergeCell ref="A1456:K1456"/>
    <mergeCell ref="A1457:K1457"/>
    <mergeCell ref="A728:K728"/>
    <mergeCell ref="A674:K674"/>
    <mergeCell ref="A676:K676"/>
    <mergeCell ref="A110:K110"/>
    <mergeCell ref="A112:K112"/>
    <mergeCell ref="A114:K114"/>
    <mergeCell ref="A116:K116"/>
    <mergeCell ref="A725:K725"/>
    <mergeCell ref="A781:K781"/>
    <mergeCell ref="A166:K166"/>
    <mergeCell ref="A168:K168"/>
    <mergeCell ref="A170:K170"/>
    <mergeCell ref="A172:K172"/>
    <mergeCell ref="A174:K174"/>
    <mergeCell ref="J178:K178"/>
    <mergeCell ref="A672:K672"/>
    <mergeCell ref="A678:K678"/>
    <mergeCell ref="A730:K730"/>
    <mergeCell ref="A732:K732"/>
    <mergeCell ref="A734:K734"/>
    <mergeCell ref="J738:K738"/>
    <mergeCell ref="A118:K118"/>
    <mergeCell ref="J122:K122"/>
    <mergeCell ref="A446:K446"/>
    <mergeCell ref="J346:K346"/>
    <mergeCell ref="A618:K618"/>
    <mergeCell ref="A620:K620"/>
    <mergeCell ref="A502:K502"/>
    <mergeCell ref="A506:K506"/>
    <mergeCell ref="A508:K508"/>
    <mergeCell ref="A510:K510"/>
    <mergeCell ref="A613:K613"/>
    <mergeCell ref="A562:K562"/>
    <mergeCell ref="A564:K564"/>
    <mergeCell ref="A566:K566"/>
    <mergeCell ref="A557:K557"/>
    <mergeCell ref="A504:K504"/>
    <mergeCell ref="A558:K558"/>
    <mergeCell ref="A560:K560"/>
    <mergeCell ref="A394:K394"/>
    <mergeCell ref="A396:K396"/>
    <mergeCell ref="A390:K390"/>
    <mergeCell ref="A392:K392"/>
    <mergeCell ref="A454:K454"/>
    <mergeCell ref="J458:K458"/>
    <mergeCell ref="A448:K448"/>
    <mergeCell ref="A450:K450"/>
    <mergeCell ref="A452:K452"/>
    <mergeCell ref="A1069:K1069"/>
    <mergeCell ref="A1119:K1119"/>
    <mergeCell ref="A1015:K1015"/>
    <mergeCell ref="A222:K222"/>
    <mergeCell ref="A224:K224"/>
    <mergeCell ref="A226:K226"/>
    <mergeCell ref="A228:K228"/>
    <mergeCell ref="A230:K230"/>
    <mergeCell ref="J234:K234"/>
    <mergeCell ref="A334:K334"/>
    <mergeCell ref="A336:K336"/>
    <mergeCell ref="A338:K338"/>
    <mergeCell ref="A278:K278"/>
    <mergeCell ref="A280:K280"/>
    <mergeCell ref="A282:K282"/>
    <mergeCell ref="A284:K284"/>
    <mergeCell ref="A286:K286"/>
    <mergeCell ref="J290:K290"/>
    <mergeCell ref="A340:K340"/>
    <mergeCell ref="A445:K445"/>
    <mergeCell ref="A501:K501"/>
    <mergeCell ref="A398:K398"/>
    <mergeCell ref="J402:K402"/>
    <mergeCell ref="A342:K342"/>
    <mergeCell ref="A1291:K1291"/>
    <mergeCell ref="A1231:K1231"/>
    <mergeCell ref="J1409:K1409"/>
    <mergeCell ref="A1349:K1349"/>
    <mergeCell ref="J1353:K1353"/>
    <mergeCell ref="A1230:K1230"/>
    <mergeCell ref="A1175:K1175"/>
    <mergeCell ref="A1177:K1177"/>
    <mergeCell ref="A959:K959"/>
    <mergeCell ref="J963:K963"/>
    <mergeCell ref="A1006:K1006"/>
    <mergeCell ref="A1062:K1062"/>
    <mergeCell ref="A1118:K1118"/>
    <mergeCell ref="A1174:K1174"/>
    <mergeCell ref="A1125:K1125"/>
    <mergeCell ref="J1129:K1129"/>
    <mergeCell ref="J1019:K1019"/>
    <mergeCell ref="A1009:K1009"/>
    <mergeCell ref="A1011:K1011"/>
    <mergeCell ref="A1013:K1013"/>
    <mergeCell ref="J1072:K1072"/>
    <mergeCell ref="A1063:K1063"/>
    <mergeCell ref="A1065:K1065"/>
    <mergeCell ref="A1067:K1067"/>
    <mergeCell ref="A614:K614"/>
    <mergeCell ref="A616:K616"/>
    <mergeCell ref="A669:K669"/>
    <mergeCell ref="A2184:K2184"/>
    <mergeCell ref="A2240:K2240"/>
    <mergeCell ref="A2017:K2017"/>
    <mergeCell ref="A2019:K2019"/>
    <mergeCell ref="A2021:K2021"/>
    <mergeCell ref="A2023:K2023"/>
    <mergeCell ref="J2083:K2083"/>
    <mergeCell ref="J2027:K2027"/>
    <mergeCell ref="A2073:K2073"/>
    <mergeCell ref="A2075:K2075"/>
    <mergeCell ref="A2072:K2072"/>
    <mergeCell ref="A2128:K2128"/>
    <mergeCell ref="A2079:K2079"/>
    <mergeCell ref="A1960:K1960"/>
    <mergeCell ref="A2016:K2016"/>
    <mergeCell ref="A1961:K1961"/>
    <mergeCell ref="A1963:K1963"/>
    <mergeCell ref="A1965:K1965"/>
    <mergeCell ref="A1967:K1967"/>
    <mergeCell ref="A837:K837"/>
    <mergeCell ref="A957:K957"/>
    <mergeCell ref="A2077:K2077"/>
    <mergeCell ref="A2135:K2135"/>
    <mergeCell ref="J2139:K2139"/>
    <mergeCell ref="A2129:K2129"/>
    <mergeCell ref="A1909:K1909"/>
    <mergeCell ref="A1911:K1911"/>
    <mergeCell ref="A1913:K1913"/>
    <mergeCell ref="A894:K894"/>
    <mergeCell ref="A846:K846"/>
    <mergeCell ref="J850:K850"/>
    <mergeCell ref="A895:K895"/>
    <mergeCell ref="A953:K953"/>
    <mergeCell ref="A955:K955"/>
    <mergeCell ref="A838:K838"/>
    <mergeCell ref="A840:K840"/>
    <mergeCell ref="A1286:K1286"/>
    <mergeCell ref="A1342:K1342"/>
    <mergeCell ref="A1398:K1398"/>
    <mergeCell ref="A1454:K1454"/>
    <mergeCell ref="A1347:K1347"/>
    <mergeCell ref="A1287:K1287"/>
    <mergeCell ref="A1289:K1289"/>
    <mergeCell ref="A1574:K1574"/>
    <mergeCell ref="J1578:K1578"/>
    <mergeCell ref="A1736:K1736"/>
    <mergeCell ref="A1624:K1624"/>
    <mergeCell ref="J1917:K1917"/>
    <mergeCell ref="A1626:K1626"/>
    <mergeCell ref="A1628:K1628"/>
    <mergeCell ref="A1630:K1630"/>
    <mergeCell ref="J1634:K1634"/>
    <mergeCell ref="A1848:K1848"/>
    <mergeCell ref="A1623:K1623"/>
    <mergeCell ref="A1679:K1679"/>
    <mergeCell ref="A1735:K1735"/>
    <mergeCell ref="A1905:K1905"/>
    <mergeCell ref="A1907:K1907"/>
    <mergeCell ref="A1680:K1680"/>
    <mergeCell ref="A1682:K1682"/>
    <mergeCell ref="A1684:K1684"/>
    <mergeCell ref="A1686:K1686"/>
    <mergeCell ref="A1738:K1738"/>
    <mergeCell ref="A1740:K1740"/>
    <mergeCell ref="A1742:K1742"/>
    <mergeCell ref="A1798:K1798"/>
    <mergeCell ref="A1:K1"/>
    <mergeCell ref="A2:K2"/>
    <mergeCell ref="A3:K3"/>
    <mergeCell ref="A4:K4"/>
    <mergeCell ref="J7:K7"/>
    <mergeCell ref="A54:K54"/>
    <mergeCell ref="A53:K53"/>
    <mergeCell ref="J2251:K2251"/>
    <mergeCell ref="A2297:K2297"/>
    <mergeCell ref="J1802:K1802"/>
    <mergeCell ref="A1904:K1904"/>
    <mergeCell ref="A1850:K1850"/>
    <mergeCell ref="J1971:K1971"/>
    <mergeCell ref="A1179:K1179"/>
    <mergeCell ref="A1181:K1181"/>
    <mergeCell ref="J1185:K1185"/>
    <mergeCell ref="A1343:K1343"/>
    <mergeCell ref="A1345:K1345"/>
    <mergeCell ref="A1233:K1233"/>
    <mergeCell ref="A1235:K1235"/>
    <mergeCell ref="A1237:K1237"/>
    <mergeCell ref="J1241:K1241"/>
    <mergeCell ref="A1405:K1405"/>
    <mergeCell ref="A1510:K1510"/>
    <mergeCell ref="A55:K55"/>
    <mergeCell ref="A56:K56"/>
    <mergeCell ref="A57:K57"/>
    <mergeCell ref="J60:K60"/>
    <mergeCell ref="A2413:K2413"/>
    <mergeCell ref="A2415:K2415"/>
    <mergeCell ref="A1007:K1007"/>
    <mergeCell ref="A2353:K2353"/>
    <mergeCell ref="A2245:K2245"/>
    <mergeCell ref="A2247:K2247"/>
    <mergeCell ref="A2299:K2299"/>
    <mergeCell ref="A2301:K2301"/>
    <mergeCell ref="A2303:K2303"/>
    <mergeCell ref="J2307:K2307"/>
    <mergeCell ref="A2411:K2411"/>
    <mergeCell ref="A2355:K2355"/>
    <mergeCell ref="A2357:K2357"/>
    <mergeCell ref="A1121:K1121"/>
    <mergeCell ref="A1123:K1123"/>
    <mergeCell ref="J1297:K1297"/>
    <mergeCell ref="A1399:K1399"/>
    <mergeCell ref="A1401:K1401"/>
    <mergeCell ref="A1403:K1403"/>
    <mergeCell ref="A1293:K1293"/>
    <mergeCell ref="A109:K109"/>
    <mergeCell ref="A165:K165"/>
    <mergeCell ref="A221:K221"/>
    <mergeCell ref="A277:K277"/>
    <mergeCell ref="A333:K333"/>
    <mergeCell ref="A389:K389"/>
    <mergeCell ref="A2638:K2638"/>
    <mergeCell ref="A2632:K2632"/>
    <mergeCell ref="A2634:K2634"/>
    <mergeCell ref="A2636:K2636"/>
    <mergeCell ref="A2576:K2576"/>
    <mergeCell ref="A2578:K2578"/>
    <mergeCell ref="A2580:K2580"/>
    <mergeCell ref="A2582:K2582"/>
    <mergeCell ref="J2586:K2586"/>
    <mergeCell ref="A2631:K2631"/>
    <mergeCell ref="A2466:K2466"/>
    <mergeCell ref="A2468:K2468"/>
    <mergeCell ref="A2522:K2522"/>
    <mergeCell ref="J2526:K2526"/>
    <mergeCell ref="A2520:K2520"/>
    <mergeCell ref="A2521:K2521"/>
    <mergeCell ref="A2359:K2359"/>
    <mergeCell ref="J2363:K2363"/>
    <mergeCell ref="L2812:V2812"/>
    <mergeCell ref="A2687:K2687"/>
    <mergeCell ref="A2743:K2743"/>
    <mergeCell ref="A2798:K2798"/>
    <mergeCell ref="A2296:K2296"/>
    <mergeCell ref="A2352:K2352"/>
    <mergeCell ref="A2408:K2408"/>
    <mergeCell ref="A2519:K2519"/>
    <mergeCell ref="A2575:K2575"/>
    <mergeCell ref="A2750:K2750"/>
    <mergeCell ref="J2754:K2754"/>
    <mergeCell ref="A2744:K2744"/>
    <mergeCell ref="A2746:K2746"/>
    <mergeCell ref="J2642:K2642"/>
    <mergeCell ref="A2748:K2748"/>
    <mergeCell ref="A2694:K2694"/>
    <mergeCell ref="A2688:K2688"/>
    <mergeCell ref="A2692:K2692"/>
    <mergeCell ref="A2690:K2690"/>
    <mergeCell ref="A1852:K1852"/>
    <mergeCell ref="A1854:K1854"/>
    <mergeCell ref="J1858:K1858"/>
    <mergeCell ref="J1746:K1746"/>
    <mergeCell ref="A1791:K1791"/>
    <mergeCell ref="A1847:K1847"/>
    <mergeCell ref="J1690:K1690"/>
    <mergeCell ref="A1792:K1792"/>
    <mergeCell ref="A1794:K1794"/>
    <mergeCell ref="A1796:K1796"/>
    <mergeCell ref="A2813:K2813"/>
    <mergeCell ref="J2698:K2698"/>
    <mergeCell ref="A2409:K2409"/>
    <mergeCell ref="A2464:K2464"/>
    <mergeCell ref="A2463:K2463"/>
    <mergeCell ref="J2419:K2419"/>
    <mergeCell ref="A2523:K2523"/>
    <mergeCell ref="A2131:K2131"/>
    <mergeCell ref="A2133:K2133"/>
    <mergeCell ref="A2241:K2241"/>
    <mergeCell ref="A2243:K2243"/>
    <mergeCell ref="A2185:K2185"/>
    <mergeCell ref="A2187:K2187"/>
    <mergeCell ref="A2189:K2189"/>
    <mergeCell ref="A2191:K2191"/>
    <mergeCell ref="J2195:K2195"/>
  </mergeCells>
  <printOptions gridLines="1"/>
  <pageMargins left="0.45" right="0.3" top="0.5" bottom="0.2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2024 Budget</vt:lpstr>
      <vt:lpstr>Sheet2</vt:lpstr>
      <vt:lpstr>Sheet1</vt:lpstr>
      <vt:lpstr>'2024 Budget'!Print_Area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Hicks</dc:creator>
  <cp:keywords/>
  <dc:description/>
  <cp:lastModifiedBy>Natalie Roseberry</cp:lastModifiedBy>
  <cp:revision/>
  <dcterms:created xsi:type="dcterms:W3CDTF">2013-07-22T15:52:03Z</dcterms:created>
  <dcterms:modified xsi:type="dcterms:W3CDTF">2023-11-06T14:53:21Z</dcterms:modified>
  <cp:category/>
  <cp:contentStatus/>
</cp:coreProperties>
</file>